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Sheet1" sheetId="1" r:id="rId1"/>
    <sheet name="Sheet2" sheetId="2" r:id="rId2"/>
    <sheet name="Sheet3" sheetId="3" r:id="rId3"/>
  </sheets>
  <definedNames>
    <definedName name="_xlnm._FilterDatabase" localSheetId="0" hidden="1">'Sheet1'!$N$1:$N$544</definedName>
    <definedName name="_xlnm.Print_Titles" localSheetId="0">'Sheet1'!$1:$3</definedName>
    <definedName name="_xlnm.Print_Titles" localSheetId="1">'Sheet2'!$3:$6</definedName>
  </definedNames>
  <calcPr fullCalcOnLoad="1"/>
</workbook>
</file>

<file path=xl/sharedStrings.xml><?xml version="1.0" encoding="utf-8"?>
<sst xmlns="http://schemas.openxmlformats.org/spreadsheetml/2006/main" count="1743" uniqueCount="990">
  <si>
    <r>
      <t xml:space="preserve">5-19-06 SIGNED </t>
    </r>
    <r>
      <rPr>
        <sz val="9"/>
        <rFont val="Arial"/>
        <family val="0"/>
      </rPr>
      <t>$12/8 W/ B. ROW scheduled 5-22-06.4pm 5-12-06 Cousin said FU tomorrow Lessor not available. 5-3-06 Title completed and assigned file no.: 338.</t>
    </r>
  </si>
  <si>
    <t>GM</t>
  </si>
  <si>
    <t>724-668-7745   Son 724-668-0059</t>
  </si>
  <si>
    <t>50-05-00-0-043, 044, 045, 046</t>
  </si>
  <si>
    <t>James M. &amp; Frances M.</t>
  </si>
  <si>
    <t>PO Box 316</t>
  </si>
  <si>
    <t>02/07/07: Title completed.</t>
  </si>
  <si>
    <t>50-05-00-0-003, et. Al.</t>
  </si>
  <si>
    <t>John M. Heirs and or assigns</t>
  </si>
  <si>
    <t>12/13/06: Titel completed.</t>
  </si>
  <si>
    <t>Aaron P. &amp; Beth, et. Al.</t>
  </si>
  <si>
    <t>156 Luxor Rd.</t>
  </si>
  <si>
    <t>61-08-00-0-092</t>
  </si>
  <si>
    <t>Dean</t>
  </si>
  <si>
    <t>Rd 2 Box 302</t>
  </si>
  <si>
    <t>02/06/07: Title completed.  Leasehold on coal, Oil &amp; gas mineral by Kriebel Resources Co. dated 8/5/03</t>
  </si>
  <si>
    <t>57-24-00-0-010</t>
  </si>
  <si>
    <t>James H. &amp; Frances M.</t>
  </si>
  <si>
    <t>2/6/07: Title completed.</t>
  </si>
  <si>
    <t>45-21-00-0-027</t>
  </si>
  <si>
    <t>Orgovan</t>
  </si>
  <si>
    <t>261 Flowers Rd.</t>
  </si>
  <si>
    <t>01/26/07: Title completed.</t>
  </si>
  <si>
    <t>50-05-00-0-059, 060</t>
  </si>
  <si>
    <t xml:space="preserve">Salandro  </t>
  </si>
  <si>
    <t>Family Trust 138</t>
  </si>
  <si>
    <t>138 Salandro Ln</t>
  </si>
  <si>
    <t>57-24-00-0-013, 046</t>
  </si>
  <si>
    <t>Family Trust 206</t>
  </si>
  <si>
    <t>206 Bardine Rd.</t>
  </si>
  <si>
    <t>Alexandria</t>
  </si>
  <si>
    <t>61-01-00-0-007</t>
  </si>
  <si>
    <t>Lesser</t>
  </si>
  <si>
    <t>Stephen P. &amp; Patricia M.</t>
  </si>
  <si>
    <t>RD 1 Box 599</t>
  </si>
  <si>
    <t>01/20/07: Title completed.</t>
  </si>
  <si>
    <t>61-01-00-0-010</t>
  </si>
  <si>
    <t>61-02-00-0-013</t>
  </si>
  <si>
    <t>Frank &amp; Rose</t>
  </si>
  <si>
    <t>244 Calvary Hill Rd.</t>
  </si>
  <si>
    <t>02/17/07: Title completed.</t>
  </si>
  <si>
    <t>61-02-00-0-055</t>
  </si>
  <si>
    <t>61-05-00-0-013</t>
  </si>
  <si>
    <t>Barbara J.</t>
  </si>
  <si>
    <t>136 Luxor Rd. PO Box 166</t>
  </si>
  <si>
    <t>02/15/07: Title completed.</t>
  </si>
  <si>
    <t>301 Market Street</t>
  </si>
  <si>
    <t>Kittanning</t>
  </si>
  <si>
    <t>529 Todd Lane</t>
  </si>
  <si>
    <t>02/03/07: Mailed offer letter and supporting information</t>
  </si>
  <si>
    <t>50-16-00-0-025, -27, -332, -333, -334</t>
  </si>
  <si>
    <t>San Francisco</t>
  </si>
  <si>
    <t>57-20-50-90-120</t>
  </si>
  <si>
    <t>Hutson (Freeport seam; severed coal under Jerome Eidemiller property)</t>
  </si>
  <si>
    <t>Richard G.</t>
  </si>
  <si>
    <t>Beer</t>
  </si>
  <si>
    <t>596 Hannastown Road</t>
  </si>
  <si>
    <t>57-19-00-048</t>
  </si>
  <si>
    <t>57-19-00-046</t>
  </si>
  <si>
    <t>Kemsey</t>
  </si>
  <si>
    <t>Kevan B. &amp; Sharon K.</t>
  </si>
  <si>
    <t>724-668-7931</t>
  </si>
  <si>
    <r>
      <t>SIGNED 11-22-03:</t>
    </r>
    <r>
      <rPr>
        <sz val="8"/>
        <rFont val="Arial"/>
        <family val="0"/>
      </rPr>
      <t xml:space="preserve"> Right of Way Agreement, with Confidential Right of Way Addendum, 1,500 ft approx. plat attached as Exh."A", consulted with Carl Carlson on path, (connects Berger to Dominion tap); $3/ft by measure built and Meter Site Agreement (50'x50') for $1,500 to be paid within 30 days following construction.</t>
    </r>
  </si>
  <si>
    <t>724-668-7955</t>
  </si>
  <si>
    <t>RD 4, Box 139B</t>
  </si>
  <si>
    <t>William G. &amp; Jeannie R</t>
  </si>
  <si>
    <t>Selembo</t>
  </si>
  <si>
    <t>57-19-092</t>
  </si>
  <si>
    <t>57-19-009</t>
  </si>
  <si>
    <t>Wright</t>
  </si>
  <si>
    <t>John C. &amp; Suzanne K.</t>
  </si>
  <si>
    <t>RD 4, Box 317</t>
  </si>
  <si>
    <t>724-836-0620</t>
  </si>
  <si>
    <t>57-19-123</t>
  </si>
  <si>
    <t>Bayle</t>
  </si>
  <si>
    <t>Kenneth D.</t>
  </si>
  <si>
    <t>724-668-7086</t>
  </si>
  <si>
    <t xml:space="preserve">RR 2, Box </t>
  </si>
  <si>
    <t>57-20-012</t>
  </si>
  <si>
    <t>Marcheleta</t>
  </si>
  <si>
    <t>50-10-00-0-069</t>
  </si>
  <si>
    <t xml:space="preserve">Mangini Family </t>
  </si>
  <si>
    <t>Limited Partnership</t>
  </si>
  <si>
    <t>PO Box C229</t>
  </si>
  <si>
    <t>45-21-00-0-057</t>
  </si>
  <si>
    <t>Masengale</t>
  </si>
  <si>
    <t>Lois J.</t>
  </si>
  <si>
    <t>195 Twin Oaks Rd.</t>
  </si>
  <si>
    <t>50-11-00-0-007; 61-05-00-0-005</t>
  </si>
  <si>
    <t>O'Donnell Graham</t>
  </si>
  <si>
    <t>RD 9 Box 230</t>
  </si>
  <si>
    <t>04/06/06: Title completed.</t>
  </si>
  <si>
    <t>Bennett, Jr.</t>
  </si>
  <si>
    <t>James A.</t>
  </si>
  <si>
    <t>UNK.</t>
  </si>
  <si>
    <t>Ralph F. &amp; Karen</t>
  </si>
  <si>
    <t>RD 2, Box 708</t>
  </si>
  <si>
    <t>724-668-2354</t>
  </si>
  <si>
    <t>Carr</t>
  </si>
  <si>
    <t>50-16-00-0-023</t>
  </si>
  <si>
    <t>Adam Eidemiller Inc.</t>
  </si>
  <si>
    <t>1003 E. Pittsburgh Street</t>
  </si>
  <si>
    <t>61-02-00-0-024</t>
  </si>
  <si>
    <t>Stynchula</t>
  </si>
  <si>
    <t>Frederick &amp; Mary</t>
  </si>
  <si>
    <t>3177 Crabtree Road</t>
  </si>
  <si>
    <t>45-21-00-0-026; 45-21-00-0-025</t>
  </si>
  <si>
    <t>Gera, et al</t>
  </si>
  <si>
    <t>Mark, Et al (see file)</t>
  </si>
  <si>
    <t>7-1-06 Title complete and assigned file no.: 350 to Tara Henry. (serviceable area should be 108.887ac)</t>
  </si>
  <si>
    <t>Gera</t>
  </si>
  <si>
    <t>Mark, Trustee</t>
  </si>
  <si>
    <t>Box 305</t>
  </si>
  <si>
    <t>Bradenville</t>
  </si>
  <si>
    <t>51-16-00-0-004, 002</t>
  </si>
  <si>
    <t>Weidlein</t>
  </si>
  <si>
    <t>George McNary et al</t>
  </si>
  <si>
    <t>PO Box 290</t>
  </si>
  <si>
    <t>6-27-06 Title complete and assigned file no.: 372 to Tara Henry. (Surface only)</t>
  </si>
  <si>
    <t>Greensburg Coal Co.</t>
  </si>
  <si>
    <t>6-27-06 Title complete and assigned file no.: 372 to Tara Henry.</t>
  </si>
  <si>
    <t>51-10-00-0-097, 152</t>
  </si>
  <si>
    <t>Betler</t>
  </si>
  <si>
    <t>Frederick &amp; Connie</t>
  </si>
  <si>
    <t>501 Saxman Rd</t>
  </si>
  <si>
    <t>7-21-06 Title complete and assigned file no.: 371 to Tara Henry. (surface only)</t>
  </si>
  <si>
    <t>Southwest National Bank of PA Trustees for</t>
  </si>
  <si>
    <t>Stockholder of Keystone Coal &amp; Coke Co.</t>
  </si>
  <si>
    <t>South Main St</t>
  </si>
  <si>
    <t xml:space="preserve">7-21-06 Title complete and assigned file no.: 371 to Tara Henry. </t>
  </si>
  <si>
    <t xml:space="preserve">DiBerardino </t>
  </si>
  <si>
    <t>Adam J. &amp; Jayne M. (h/w)</t>
  </si>
  <si>
    <t>Charlotte E. &amp; William M. (h/w)</t>
  </si>
  <si>
    <t>724-832-8991</t>
  </si>
  <si>
    <r>
      <t>11/18/06: Status review update - SIGNED for standard CBM Gas Lease and BROWA.  6-12-06 Mr. Lenz is waiting for pkg to come back w/ his att. FU Mon. 26 agreed to $1,000 sign bonus $500 yr rent.</t>
    </r>
    <r>
      <rPr>
        <sz val="10"/>
        <rFont val="Arial"/>
        <family val="2"/>
      </rPr>
      <t xml:space="preserve"> 6-3-06 FU next sa</t>
    </r>
    <r>
      <rPr>
        <b/>
        <sz val="10"/>
        <rFont val="Arial"/>
        <family val="2"/>
      </rPr>
      <t>t</t>
    </r>
    <r>
      <rPr>
        <sz val="10"/>
        <rFont val="Arial"/>
        <family val="2"/>
      </rPr>
      <t xml:space="preserve"> 5-22-06 answered questions, FU 5/29/06 after att. Reviews. 5-20-06 Offered $12/8, 5 yr term, wants drilled immediately, consult w/ GM FU 5/23/06. 5-16-06 MTG schd for 5-20-06</t>
    </r>
    <r>
      <rPr>
        <b/>
        <sz val="10"/>
        <rFont val="Arial"/>
        <family val="2"/>
      </rPr>
      <t>.</t>
    </r>
    <r>
      <rPr>
        <sz val="10"/>
        <rFont val="Arial"/>
        <family val="2"/>
      </rPr>
      <t xml:space="preserve"> 5-10-06 Mailed offer ltr. 5-5-06 Title completed and assigned file no.: 343.</t>
    </r>
  </si>
  <si>
    <t>Charles S. &amp; Betty Lou</t>
  </si>
  <si>
    <t>724-668-7343</t>
  </si>
  <si>
    <t>Charles S., Jr. &amp; Marilyn J.</t>
  </si>
  <si>
    <t>RD 2, Box 970</t>
  </si>
  <si>
    <t>724-668-2372</t>
  </si>
  <si>
    <t>Long, et al</t>
  </si>
  <si>
    <t>57-20-018</t>
  </si>
  <si>
    <t>Bowman</t>
  </si>
  <si>
    <t>Donald B., Jr. &amp; Jennifer L. (Life Est. to Violet)</t>
  </si>
  <si>
    <t>RD 3, Box 253</t>
  </si>
  <si>
    <t>724-668-2857</t>
  </si>
  <si>
    <t>2840/359 &amp; 1099/195</t>
  </si>
  <si>
    <t>Eidemiller</t>
  </si>
  <si>
    <t>RR 2, Box 1077</t>
  </si>
  <si>
    <t>724-668-7304</t>
  </si>
  <si>
    <t>Devinney</t>
  </si>
  <si>
    <t>William C. &amp; Wanda M.</t>
  </si>
  <si>
    <t>RD 2, Box 705</t>
  </si>
  <si>
    <t>724-668-7073</t>
  </si>
  <si>
    <t>David E. &amp; Joyce</t>
  </si>
  <si>
    <t>RD 2, Box 710</t>
  </si>
  <si>
    <t>724-668-2162</t>
  </si>
  <si>
    <t>57-20-082</t>
  </si>
  <si>
    <t>Donald B. &amp; Joyce Ann</t>
  </si>
  <si>
    <t>RD 2, Box 690</t>
  </si>
  <si>
    <t>724-668-2916</t>
  </si>
  <si>
    <t>2738/580 &amp; 2008/95</t>
  </si>
  <si>
    <t>57-22-009</t>
  </si>
  <si>
    <t>Sarver</t>
  </si>
  <si>
    <t>Dwight K. &amp; Anna K.</t>
  </si>
  <si>
    <t>RD 3, Box 88</t>
  </si>
  <si>
    <t>724-834-3709</t>
  </si>
  <si>
    <t>2471/175, 2049/586 &amp; 2047/326</t>
  </si>
  <si>
    <t>57-23-097</t>
  </si>
  <si>
    <t>Tanto</t>
  </si>
  <si>
    <t>Tamas S. &amp; Susan J.</t>
  </si>
  <si>
    <t>RD 4, Box 121</t>
  </si>
  <si>
    <t>724-837-0572  &amp;  724-837-4653</t>
  </si>
  <si>
    <t>3142/159</t>
  </si>
  <si>
    <t>57-23-045</t>
  </si>
  <si>
    <t>Steel</t>
  </si>
  <si>
    <t>Ralph W. &amp; Rose A.</t>
  </si>
  <si>
    <t>RD 4, Box 133</t>
  </si>
  <si>
    <t>724-668-7718</t>
  </si>
  <si>
    <t>3222/271</t>
  </si>
  <si>
    <t>Smith</t>
  </si>
  <si>
    <t>57-23-058</t>
  </si>
  <si>
    <t>Frenchek</t>
  </si>
  <si>
    <t>William T. &amp; Karin M.</t>
  </si>
  <si>
    <t>1041 Orchard Ave.</t>
  </si>
  <si>
    <t>724-837-9030</t>
  </si>
  <si>
    <t>3625/288</t>
  </si>
  <si>
    <t>57-23-060</t>
  </si>
  <si>
    <t>Diebold</t>
  </si>
  <si>
    <t>Frank E. &amp; Patricia A.</t>
  </si>
  <si>
    <t>Box 157</t>
  </si>
  <si>
    <t>Crabtree</t>
  </si>
  <si>
    <t>724-838-0237</t>
  </si>
  <si>
    <t>3458/138</t>
  </si>
  <si>
    <t>57-24-001</t>
  </si>
  <si>
    <t>Frye</t>
  </si>
  <si>
    <t>Helen</t>
  </si>
  <si>
    <r>
      <t xml:space="preserve">02/26/07: he does not want a lease on his property right now </t>
    </r>
    <r>
      <rPr>
        <sz val="10"/>
        <rFont val="Arial"/>
        <family val="2"/>
      </rPr>
      <t xml:space="preserve"> 02/22/07: mtg to sign 2/24/07 2:00 pm   02/20/07: left message at the office and a message on his voice mail   02/19/07: left message at office  02/16/07: call him 2/19/07 in the morning to schedule signing  02/12/07: attended mtg w/ GWM- offered $6/ac Non-Drilling CBMGL w/o ROWA - committed to execute at the end of the week  02/09/07: Prepared Non-Drilling CBMGL pkg  6-29-06 LM 6-22-06 MOL. 4-22-06 LM. 4-11-06 wants more time.FU 4-19-06.4-8-06 Busy, FU 4-10-06 for mtg 4-3-06 took lease to review, will FU 4-7-06.4-2-06 booked mtg 4-3-06. 4-1-06 mtg, wants FU call on 4-3-06 to book mtg. 5-5-05 delivered offer ltr: Offered $4/ac b, $4/ac/yr rent, 1/8th roy., 5yr term, extensive riders: not willing to sign 5 year lease. Will only sign  3 year term lease &amp; pipeline location restriction. 4-21-05 wants 3 year lease &amp; exact location of ROW. 4-15-05 Cancelled mtg. FU 4-0-08 Cancel mtg, booked for 4-11-05.  </t>
    </r>
  </si>
  <si>
    <r>
      <t xml:space="preserve">02/23/07: SIGNED $6/ac. completed processing signed pkgs; Farm in Unity Twp. &amp; individual tracts; organized file, created purchase reports, highlighted maps, GLEP/GWM copies </t>
    </r>
    <r>
      <rPr>
        <sz val="10"/>
        <rFont val="Arial"/>
        <family val="2"/>
      </rPr>
      <t xml:space="preserve"> 02/15/07: prepared Non-Drilling CBM Gas Lease w/o ROWA pkg for property in Unity Twp., attended meeting as Notary w/ GWM  02/07/07: Sharon gave me last bits of information, her cell is (724) 309-6055, will sched. mtg to execute individual package  02/05/07: left msg for Philip and William Delivered pkg to FEDEX  12/22/06: Delivered pkgs to Heinnickel Farms, Inc  12/14/06 set apt with Philip H. to meet with him and Alquin for final review 8AM 12-18-06 (“they have several issues” &amp; I requested signing by 12-22-06)  12/07/06 OFFERED: $8/ac bonus, $8/ac rental, 1/8th royalty, 5 yr lease same heavily modified CBE lease form; completed draft of CBE lease form &amp; memo approved by B. Benjamin to be delivered by T. Henry11/22/06: @ 8AM Meeting with Philip &amp; Alquin Heinnickel; reviewed new horizontal drilling program and discussed their requirements “want what is on the lease they signed with CB Energy, Inc.”; was told we do not give free gas11/17/06: contacted Philip Heinnickel requested meeting to set up signing of their remaining acreage; apt set for 8AM 11-22-06  3575/560 &amp; 2008/044, HOLD OFF CONTACT at this time (see prior notes). Last Contact 10-30-03 He wanted to "see the process" and production from existing leased AC before committing the remaining AC.  10-29-03 Unavailable, call back later. 10-30-03. 10-27-03 Spoke to Alquin Heinnickel who referred me to his brother Phillip to discuss energy issues.2008/0044, see comment above</t>
    </r>
  </si>
  <si>
    <r>
      <t xml:space="preserve">02/26/07: no answer and no machine  </t>
    </r>
    <r>
      <rPr>
        <sz val="10"/>
        <rFont val="Arial"/>
        <family val="2"/>
      </rPr>
      <t xml:space="preserve">01/20/07: unavailable, no answer and no machine  01/11/07: located 2 roads with the same name they could live on, no addresses matched  12/14/06: could not locate road  12/02/06: Mailed offer letter and information  11/30/06: unavailable  11/22/06: Attempted contact, unavailable.  </t>
    </r>
  </si>
  <si>
    <t>(724) 668-7087</t>
  </si>
  <si>
    <r>
      <t xml:space="preserve">04/06/07: SIGNED $6/ac Non-Drilling CBM Gas Lease w/o ROWA  </t>
    </r>
    <r>
      <rPr>
        <sz val="9"/>
        <rFont val="Arial"/>
        <family val="2"/>
      </rPr>
      <t>03/20/07: prep Non-Drilling CBMGL pkg; attempted to set up mtg  03/09/07: please change address to 201 Shady Road  03/06/07: Sent mail out letter offers with supporting information  03/01/07: Mr. Carr was very uninterested; Offered wife Non-Drilling CBMGL and explained horizontal drilling; she took my information  DON'T CONTACT TIL DISCUSSED. 1763/548 &amp; 3590/59, 9-15-04:Position unchanged. 9-7-04: spoke w/ Mr. C. Carr, Jr., said he &amp; his group, want lease for all O&amp;G, CBM or nothing, but note til after crops in (Oct or Nov). Will attempt to get "requirements". Groups has approx. 307.5 CBM ac's &amp; at least 530 O&amp;G ac's all abuts. 9-2-03: Mtg w/ Charles Carr, Jr &amp; Sr. offered Coal rights for 5 yr pd up lease &amp; row from son and $4/ac bonus, $4/ac/yr, 1/8, 5yr + 5yr optn from father. attentive, but non committal; wants to speak with atty. 8-19-04, spoke w/ Mr. Carr and agreed to mtg to include his son to discuss in detail. 11-18-09 mail Lease form (to son) w/ cover ltr offer $2/ac bonus, $4/ac/yr rental, 1/8th roy. &amp; CB Energy offer to exchange QCD for coal rights for lease of his &amp; father tracts. Son requested send new lease for</t>
    </r>
    <r>
      <rPr>
        <sz val="9"/>
        <rFont val="Arial"/>
        <family val="0"/>
      </rPr>
      <t>m; call back in week. Last Contact 10-30-03 @ 5:45pm. 2-1-05 Title completed.</t>
    </r>
  </si>
  <si>
    <r>
      <t xml:space="preserve">03/05/07: prep CBMGL pkg and left a message </t>
    </r>
    <r>
      <rPr>
        <sz val="10"/>
        <rFont val="Arial"/>
        <family val="2"/>
      </rPr>
      <t xml:space="preserve"> 03/02/07: call back 3/5/07 for mtg  02/26/07: left message  02/05/07: sent mail out information and offer Left messages  12/11/06: Left msg following up with offer ltr and asking for mtg  12/05/06: Prepared mail out letter offers; mailed with supporting information  11/30/06: unavailable  11/29/06: left msg w/ wife - best time to reach Lessor is b/t 8-10am  11/22/06: Attempted contact, left message.  4-2-06 Offered $8B/$8R, 1/8th roy., 5yr term, "not interested, not willing to disturbed land"; 3-13-05 Offered $4/ac bonus, $4/ac/yr rental, 1/8th roy., 5yr term, riders 1,2, 3. "No, not wanting land disturbed; not willing to discuss futher". 3-28-05 not wanting land disturbed.3-23-05 LM.3-18-05cld, LM.3-11-05 Wants to discuss with wife. LM.3-07-05, reviewed &amp; assigned; 2-16-05 title completed,edited 3-07-05. Subject to Storage Easement and Agreement to CNG dated 4-24-1998, DBV 3579/433, 1,200' to 2,400'.</t>
    </r>
  </si>
  <si>
    <r>
      <t xml:space="preserve">03/05/07: Offered $6/ac Non-drilling CBMGL; they are just not interested; add phone number 724-668-8830; will not share their concerns  </t>
    </r>
    <r>
      <rPr>
        <sz val="9"/>
        <rFont val="Arial"/>
        <family val="2"/>
      </rPr>
      <t>03/02/07: GLEP notice left  02/27/07: add (724) 668-8830  01/24/07: met Mr. Masengale; he will talk to his wife and call me to schedule the meeting  01/15/07: Prep CBMGL pkg/printed, introduced myself to Lois, she took my card; recently signed with Kriebel and wants to double check with them that there is no interference, will call me to schedule and appointment  12/07/06: mailed letter offer and supporting information.  05/25/06: Title competed.</t>
    </r>
  </si>
  <si>
    <r>
      <t xml:space="preserve">03/05/07: Prepared Non-Drilling lease packge  </t>
    </r>
    <r>
      <rPr>
        <sz val="9"/>
        <rFont val="Arial"/>
        <family val="2"/>
      </rPr>
      <t>02/06/07: Title completed.</t>
    </r>
  </si>
  <si>
    <r>
      <t xml:space="preserve">03/05/07: Prepared Non-Drilling lease packge </t>
    </r>
    <r>
      <rPr>
        <sz val="9"/>
        <rFont val="Arial"/>
        <family val="2"/>
      </rPr>
      <t xml:space="preserve"> 02/14/07: Title completed.</t>
    </r>
  </si>
  <si>
    <r>
      <t xml:space="preserve">See notes above. </t>
    </r>
    <r>
      <rPr>
        <sz val="9"/>
        <rFont val="Arial"/>
        <family val="2"/>
      </rPr>
      <t xml:space="preserve"> 02/14/07: Title completed.</t>
    </r>
  </si>
  <si>
    <r>
      <t xml:space="preserve">03/06/07: Sent mail out letter offers with supporting information  </t>
    </r>
    <r>
      <rPr>
        <sz val="10"/>
        <rFont val="Arial"/>
        <family val="2"/>
      </rPr>
      <t>12/11/06: won't have any mtg. "If you want to buy the place, then we'll make a deal"  11/27/06: William away until 12/11/06; follow up then for mtg w/ brothers    2479/118</t>
    </r>
  </si>
  <si>
    <r>
      <t xml:space="preserve">03/06/07: Sent mail out letter offers with supporting information  </t>
    </r>
    <r>
      <rPr>
        <sz val="10"/>
        <rFont val="Arial"/>
        <family val="2"/>
      </rPr>
      <t>02/26/07: left message for David &amp; his wife  See notes above.</t>
    </r>
  </si>
  <si>
    <r>
      <t>03/12/07: meeting with Vince and Mrs. Mangini; completed paperwork, processed signed package</t>
    </r>
    <r>
      <rPr>
        <b/>
        <sz val="9"/>
        <rFont val="Arial"/>
        <family val="0"/>
      </rPr>
      <t xml:space="preserve">  03/10/07: SIGNED $6/ac non-Drilling CBM Gas Lease w/o ROWA, processed signed package </t>
    </r>
    <r>
      <rPr>
        <sz val="9"/>
        <rFont val="Arial"/>
        <family val="2"/>
      </rPr>
      <t xml:space="preserve"> 03/05/07: attorney Zuzik will not give his approval; Vince wants to speak with him again  03/02/07: left message for Vince  .07: talked to Vince, pkg has been taken to attorney Zuzik  01/04/07: spoke to Vince; attorney has not reviewed lease; need a week or two MTG w/ GWM  12/27/06: MTG Offered $6/ac nonsurface CBMGL with ROWA; took pkg for attorney to review  12/20/06: set up mtg for 12/27/06 9:30 am  12/18/06: attempted contact.  12/07/06: mailed letter offer and supporting information   03/17/05: title completed.</t>
    </r>
  </si>
  <si>
    <r>
      <t xml:space="preserve">03/12/07: rinted all deeds, plotted tracts, corrected CBMGL pkg, mailed offer letter. Add tracts: 61-02-00-0-040 .199ac &amp; 61-03-00-0-117 8.3042ac </t>
    </r>
    <r>
      <rPr>
        <sz val="9"/>
        <rFont val="Arial"/>
        <family val="2"/>
      </rPr>
      <t xml:space="preserve"> 01/19/07: Title completed.</t>
    </r>
  </si>
  <si>
    <r>
      <t xml:space="preserve">03/12/07: printed all deeds, plotted tracts, corrected CBMGL pkg, mailed offer letter.  </t>
    </r>
    <r>
      <rPr>
        <sz val="9"/>
        <rFont val="Arial"/>
        <family val="2"/>
      </rPr>
      <t>03/10/07: Prep Non-Drilling CBM Gas Lease pkg  01/19/07: Title completed.</t>
    </r>
  </si>
  <si>
    <t>61-03-00-0-52, 61-03-00-0-120, 61-02-00-0-040, 61-03-00-0-117</t>
  </si>
  <si>
    <r>
      <t xml:space="preserve">03/12/07: leased to Ondra </t>
    </r>
    <r>
      <rPr>
        <sz val="9"/>
        <rFont val="Arial"/>
        <family val="2"/>
      </rPr>
      <t xml:space="preserve"> 01/19/07: Title completed.</t>
    </r>
  </si>
  <si>
    <r>
      <t xml:space="preserve">03/12/07: leased to Ondra  </t>
    </r>
    <r>
      <rPr>
        <sz val="9"/>
        <rFont val="Arial"/>
        <family val="2"/>
      </rPr>
      <t>01/15/07: Title completed.</t>
    </r>
  </si>
  <si>
    <r>
      <t xml:space="preserve">03/12/07: left GLEP notice </t>
    </r>
    <r>
      <rPr>
        <sz val="10"/>
        <rFont val="Arial"/>
        <family val="2"/>
      </rPr>
      <t xml:space="preserve"> 03/06/07: Sent mail out letter offers with supporting information  03/01/07: left message  02/26/07: call wed evening for apt Thurs/Fri; Cell (724) 331-1776  02/06/07: completed bring down and plotted tracts: Conservation Easement permits horizontal drilling   11/29/06: Updated grantor information.</t>
    </r>
  </si>
  <si>
    <r>
      <t xml:space="preserve">03/12/07: add 1.587 to surface acres </t>
    </r>
    <r>
      <rPr>
        <sz val="10"/>
        <rFont val="Arial"/>
        <family val="2"/>
      </rPr>
      <t xml:space="preserve"> 03/02/07: Offered $6.00 per ac Non-Drilling CBMGL w/o ROWA; Wife said they are not interested  02/05/07:  Added</t>
    </r>
  </si>
  <si>
    <r>
      <t xml:space="preserve">03/12/07: stopped by lessors and talked to husband, was nice but said there was no way to talk his wife into anything dealing with an oil and gas company.  He wouldnt give me a chance to talk to her.  </t>
    </r>
    <r>
      <rPr>
        <sz val="10"/>
        <rFont val="Arial"/>
        <family val="2"/>
      </rPr>
      <t>12/05/06: prep/mailed nonsurf pkg  11/27/06: wife won't permit a mtg; unsatisfied with ROW from Atlas  11/22/06: Call Mon. and try to set up a mtg  6-12-06 Offer $12B $8rent, wife is interference bc of Atlas Drilling Co misleading on compsensation for prop. damage. 2-26-06 Offered $12 B, $8ac R, 1/8th roy, 5yr term, said wife won't let him sign; Atlas broken promises. 8-13-05 Not willing to sign lease, still recovering from land disturbance from Atlas Drilling. Not willing to negotiate offer. 5-25-05 Offered $4/ac B, $4/ac/yr R, 1/8th roy., 5yr term, riders 1,2, 3.; Not wanting to do anything with CBM until Atlas Drilling cleans up their mess. 5-12-05 in Hospital. 5-3-05 Wants to discuss w/ wife. Booked FU call 5-9-05. 4-21-05 reviewed &amp; assigned; 3-29-05 title completed, received 4-13-05. OGL dated 9-6-94, 10 years, multiple assignments, expired 9-6-04 if not HBP.</t>
    </r>
  </si>
  <si>
    <r>
      <t xml:space="preserve">02/26/07: SIGNED $6/ac non-drill lease </t>
    </r>
    <r>
      <rPr>
        <sz val="10"/>
        <rFont val="Arial"/>
        <family val="2"/>
      </rPr>
      <t xml:space="preserve"> 01/22/07: prep/print pkg  01/20/07: MTG 1/25/07 11AM  12/11/06: Left message with wife.  12/04/06: cannot meet this week due to last weeks tornado  11/27/06: resched. mtg for weekend or beginning of next week. Unavailable due to nice weather  11/20/06: Attempted contact.  11/18/06: prep pkg, apt. set for 11/28/06  4-22-06 Offered $12 bonus, $8 rental, 18th roy, 5yr term, not at this time. 6-11-05 mtg,Offered $4/ac B, $4/ac/yr R, 1/8th roy. 5yr term, extensive riders, "not willing to  sign a ROW agreement." 4-21-05 agreed to meet 5-4-05. 4-19-05 mtg, Left lease for review.4-13-05 Wants me to call back 4-20-05. 4-4-05 Wants me to mail CBM info. 3-29-05 Wants a few days to think about it. 3-25-05 reviewed &amp; posted; 3-17-05 title completed. O&amp;G leased to North Coast Energy, Inc., 5 yrs, 1/8, expired 7-3-2001, if not HBP. See 3543/67.</t>
    </r>
  </si>
  <si>
    <r>
      <t xml:space="preserve">12/02/06: Prepared pkg and mailed w/ supporting GLEP information  </t>
    </r>
    <r>
      <rPr>
        <sz val="10"/>
        <rFont val="Arial"/>
        <family val="2"/>
      </rPr>
      <t>11/22/06: agreed only to receive via mail a list of signed landowners and supporting information after 10 minutes of pleading: will NOT have a meeting of any kind. "I'm REALLY not interested" is the only reason he gave numerous times.  7-11-06 husband is not interested at all. 7-5-06 wife took my info, will call me back to sched an appointment when husband avail. 6-28-06 Title complete and assigned file no.: 352.</t>
    </r>
  </si>
  <si>
    <t>724-694-2525</t>
  </si>
  <si>
    <r>
      <t xml:space="preserve">12/02/06: Mailed offer letter and information </t>
    </r>
    <r>
      <rPr>
        <sz val="10"/>
        <rFont val="Arial"/>
        <family val="2"/>
      </rPr>
      <t xml:space="preserve"> 7-5-06 Lm 6-5-06 MOL 5-12-06 Business in Luxor, left signed LO's sheet, bus. Card, he'll be home in a few weeks. 5-6-06 Couldn't find home. 5-5-06 Title completed and assigned file no.: 341.</t>
    </r>
  </si>
  <si>
    <r>
      <t>SIGNED 4-1-05 $4ac B $4ac/yr R, 1/8th, 5yr term.</t>
    </r>
    <r>
      <rPr>
        <sz val="9"/>
        <rFont val="Arial"/>
        <family val="0"/>
      </rPr>
      <t>3-23-05 Cancelled mtg, booked FU 3-28-05. 3-17-05 mtg, interested,left lease for review, booked mtg 3-25-05. 3-16-05 booked mtg 3-17-05</t>
    </r>
    <r>
      <rPr>
        <b/>
        <sz val="9"/>
        <rFont val="Arial"/>
        <family val="0"/>
      </rPr>
      <t xml:space="preserve">. </t>
    </r>
    <r>
      <rPr>
        <sz val="9"/>
        <rFont val="Arial"/>
        <family val="0"/>
      </rPr>
      <t>3-12-05 reviewed &amp; assigned; 3-2-05 title completed, edited 3-11-05.</t>
    </r>
    <r>
      <rPr>
        <b/>
        <sz val="9"/>
        <rFont val="Arial"/>
        <family val="0"/>
      </rPr>
      <t xml:space="preserve">  </t>
    </r>
  </si>
  <si>
    <t>61-05-00-0-026</t>
  </si>
  <si>
    <t>Leonard</t>
  </si>
  <si>
    <t>Jamison</t>
  </si>
  <si>
    <t>George S.</t>
  </si>
  <si>
    <t>John M. &amp; Suzanne R. (h/w)</t>
  </si>
  <si>
    <t>171 Jamison Ln</t>
  </si>
  <si>
    <t>50-11-00-0-091</t>
  </si>
  <si>
    <r>
      <t xml:space="preserve">02/16/07: picked up copy of death certificate  </t>
    </r>
    <r>
      <rPr>
        <sz val="10"/>
        <rFont val="Arial"/>
        <family val="2"/>
      </rPr>
      <t>02/02/07: $6/ac Non-drilling CBMGL w/o ROWA Processed signed pkg  02/01/07: mtg to sign 2/2/07 12:00 pm  01/29/07: no word yet from att. Ward: follow up Thursday @ his request. He will make a decision no matter what  01/23/07: no mtg w/ att. Ward &amp; county set yet, follow up Friday  01/20/07: followed up from MTG with County &amp; Attorney Ward; he has no questions or concerns, stated he wants to go through w/ execution  01/19/07: mtg from 8:30-11 with Westmoreland County representatives, attorney, and lessor  01/17/07: corrected lease pkg w/ new acreage, tax map #'s, money amounts, and new legal description  01/09/07: informed him of future mtg with GWM &amp; Attorney Ward  01/08/07: plotted acquisition deed/outsales  01/03/07: mtg, question/answer session. Received attorney John Ward's information   12/20/06: unavailable  12/18/06: attorney was unavailable; stressed deadline for end of the week  12/16/06: attorney was out Fri. Follow up Mon  12/15/06: Waiting on attorney.  12/11/06: Att. has pkg call 12/13  12/07/06: resched. signing for the beginning of next week  12/04/06: son will review nonsurface pkg; follow up Wednesday  12/02/06: updated pkg  12/01/06: OFFERED $6/ac nonsurface lease w/o ROWA (1/2 surface sold: reserved coal) - verbally committed to sign.  Follow up early in the week.  11/30/06: Mtg 12/1/06 10am  11/18/06: Attempted contact.  6-29-06 MOL per his request 6-3-06 unavailable 5-25-06 MOL 8-12-05 not willing to negotiate July offer. 7-2-05 Offered $4/ac B, $4/ac/yr R, 1/8th roy., 5yr term, riders 1,4,6; plan on selling off lots from tract. 6-18-05 Appeared to be home, nobody answered door; FU on 6-20-05. 6-8-05 mtg. not been able to meet with son to discuss lease; Son busy with work. FU on 6-14-05.</t>
    </r>
  </si>
  <si>
    <r>
      <t xml:space="preserve">03/14/07: Sent mail out letter offers and updated information; stopped by lessors, spoke with wife, she said this is a bad time to try to catch her husband because it is tax season and hes an accountant.  She said she would have him call me no later than friday. </t>
    </r>
    <r>
      <rPr>
        <sz val="9"/>
        <rFont val="Arial"/>
        <family val="2"/>
      </rPr>
      <t xml:space="preserve"> 03/02/07: mtg w/ Mrs. Shrum: Offered $6.00 per ac Non-Drilling CBMGL w/o ROWA - left contact information, husband will review and call for mtg  01/24/07: prp/print Non-drill pkg; spoke with daughter, best time to reach Lessor(s) is after/around 8:00 pm; took my information  12/02/06: Mailed offer letter and information  6-29-06 MOL 5-25-05 Offered $4/ac B, $4/ac/yr R, 1/8th roy., 5yr term, riders 1,4,6; "not interested, not wanting land disturbed." 5-18-05 wife said stop next week;discuss w/ husband. 5-2-05 no phone listing.4-21-05 reviewed &amp; assigned; 3-30-05 title completed, received 4-13-05. OGL dated 9-9-1966, 1944/1013, several assignments, may be HBP.</t>
    </r>
  </si>
  <si>
    <t>Koontz</t>
  </si>
  <si>
    <t>Donald L. &amp; Marylee</t>
  </si>
  <si>
    <t>RD 12 Box 364</t>
  </si>
  <si>
    <t>50-10-00-0-099 &amp; 50-11-00-0-118</t>
  </si>
  <si>
    <t>Schimizzi</t>
  </si>
  <si>
    <t>Richard A. &amp; Edna M.</t>
  </si>
  <si>
    <t>124 McWilliams Road</t>
  </si>
  <si>
    <t>(724) 836-2952</t>
  </si>
  <si>
    <t>(724) 834-7424</t>
  </si>
  <si>
    <t>Gary K. &amp; Eleanor J.</t>
  </si>
  <si>
    <t>167 Luxor Road</t>
  </si>
  <si>
    <r>
      <t xml:space="preserve">See #84 above.  </t>
    </r>
    <r>
      <rPr>
        <sz val="10"/>
        <rFont val="Arial"/>
        <family val="2"/>
      </rPr>
      <t>6-27-06 Title complete and assigned file no.: 348.1 to Tara Henry. See above comments.</t>
    </r>
  </si>
  <si>
    <r>
      <t xml:space="preserve">See #84 above.  </t>
    </r>
    <r>
      <rPr>
        <sz val="10"/>
        <rFont val="Arial"/>
        <family val="2"/>
      </rPr>
      <t>6-27-06 Title complete and assigned file no.: 348.2 to Tara Henry.</t>
    </r>
  </si>
  <si>
    <t>61-02-00-0-028</t>
  </si>
  <si>
    <t>Urchick</t>
  </si>
  <si>
    <t>Mike &amp; Barbara A.</t>
  </si>
  <si>
    <t>11 Barnhart Rd.</t>
  </si>
  <si>
    <r>
      <t>SIGNED 3-29-05.</t>
    </r>
    <r>
      <rPr>
        <sz val="9"/>
        <rFont val="Arial"/>
        <family val="0"/>
      </rPr>
      <t xml:space="preserve"> $4/ac B $4/ac/ yr R, 1/8th, 5yr, term.3-28-05 mtg,had minor requests. Mtg 3-29-05</t>
    </r>
    <r>
      <rPr>
        <b/>
        <sz val="9"/>
        <rFont val="Arial"/>
        <family val="0"/>
      </rPr>
      <t xml:space="preserve">. </t>
    </r>
    <r>
      <rPr>
        <sz val="9"/>
        <rFont val="Arial"/>
        <family val="0"/>
      </rPr>
      <t>3-23-05 Cancelled mtg, FU mtg 3-28-05. 3-18-05 mtg, wanted lease to</t>
    </r>
    <r>
      <rPr>
        <b/>
        <sz val="9"/>
        <rFont val="Arial"/>
        <family val="0"/>
      </rPr>
      <t xml:space="preserve"> </t>
    </r>
    <r>
      <rPr>
        <sz val="9"/>
        <rFont val="Arial"/>
        <family val="0"/>
      </rPr>
      <t xml:space="preserve">review, booked mtg 3-25-053-1605 booked mtg, 3-18-05. 3-12-05 reviewed &amp; assigned; 3-2-05 title completed, edited 3-11-05. Leased to Atlas America, 5 yrs, 1/8th, expires 2-24-2007, if not HBP, or released. </t>
    </r>
  </si>
  <si>
    <r>
      <t>SIGNED 11-6-03:</t>
    </r>
    <r>
      <rPr>
        <sz val="9"/>
        <rFont val="Arial"/>
        <family val="0"/>
      </rPr>
      <t xml:space="preserve"> $2/ac B, $4/ac yr R, 1/8th roy., 5 yr primary no renewable, Riders: indemnification &amp; consult on roads &amp; pipeline locations. No free gas.</t>
    </r>
  </si>
  <si>
    <t>50-10-00-0-159</t>
  </si>
  <si>
    <t xml:space="preserve">Natale J. &amp; Elizabeth </t>
  </si>
  <si>
    <t>PO Box 172</t>
  </si>
  <si>
    <t>northern portion of 50-05-00-0-037, 61-02-10-0-010, 61-02-10-0-009, 61-02-10-0-025, 61-02-10-0-007</t>
  </si>
  <si>
    <t>Consol</t>
  </si>
  <si>
    <t>1800 Washington Road</t>
  </si>
  <si>
    <t>5-28-06 Title complete and assigned file no.: 343.1. Consol owns all coal.</t>
  </si>
  <si>
    <r>
      <t xml:space="preserve">SIGNED : </t>
    </r>
    <r>
      <rPr>
        <sz val="9"/>
        <rFont val="Arial"/>
        <family val="0"/>
      </rPr>
      <t>$12 bo. $10 rent, 1/8th roy., 5yr term, w/ blanket row.1-13-06 wants 3/16 roy., before he will sign.1-6-06 Offered $8/ac bo., $8/ac/yr rent, 1/8th roy., 5yr term, w/blanket row. FU 1-10-05.10-3-05 mtg, wants 3/16 roy. &amp; $10 rent.8-19-05wants to check his other tracts, before signing FU 8-25-05.8-13-05 Offered $4/ac bonus, $4/ac/yr rent, 1/8th roy...</t>
    </r>
  </si>
  <si>
    <r>
      <t xml:space="preserve">SIGNED </t>
    </r>
    <r>
      <rPr>
        <b/>
        <sz val="9"/>
        <rFont val="Arial"/>
        <family val="2"/>
      </rPr>
      <t>11-6-03</t>
    </r>
    <r>
      <rPr>
        <sz val="9"/>
        <rFont val="Arial"/>
        <family val="0"/>
      </rPr>
      <t xml:space="preserve">: $2/ac bonus, $4/ac/yr rental, 1/8th roy., 5yr primary with 5 yr rew option, drilling restricted around home/barn area shown on plat attached. No free gas. 3045/0084 &amp; 3406/0338,       </t>
    </r>
    <r>
      <rPr>
        <b/>
        <sz val="9"/>
        <rFont val="Arial"/>
        <family val="0"/>
      </rPr>
      <t xml:space="preserve">          </t>
    </r>
  </si>
  <si>
    <r>
      <t xml:space="preserve">SIGNED </t>
    </r>
    <r>
      <rPr>
        <sz val="9"/>
        <rFont val="Arial"/>
        <family val="0"/>
      </rPr>
      <t>11-22-03: $2/ac Bonus, $4/ac/yr rental, 1/8th roy., 5yr with 5 yr option term. Added consult on access/pipeline locations &amp; damages covers water well. No free gas.</t>
    </r>
  </si>
  <si>
    <t>45-21-00-0-021; 45-21-00-0-023; 45-21-00-0-053; 45-21-00-0-048; part of 45-21-00-0-007; part of 45-21-00-0-009; part of 45-21-00-0-027</t>
  </si>
  <si>
    <t>Mumau</t>
  </si>
  <si>
    <t>Helen J.</t>
  </si>
  <si>
    <t>Hoschar et al</t>
  </si>
  <si>
    <t>204 N. Shenandoah Dr</t>
  </si>
  <si>
    <t>(724) 532-0440</t>
  </si>
  <si>
    <r>
      <t>SIGNED: See notes on tract above.</t>
    </r>
    <r>
      <rPr>
        <sz val="9"/>
        <rFont val="Arial"/>
        <family val="0"/>
      </rPr>
      <t xml:space="preserve">5-16-05 Wants to wait until Atlas Drilling finish activity on property.3-23-05 Atlas Drilling on property, not wanting to do anything with CBM now, maybe in 6 months.101/568, Parents converted to son since last mtg. 8-21-04:LM. 11-22-03 met with M/M Smith, reviewed and left sample CBML form, "will lease if GLEP leases all, but want to talk to Frye". Contact 11-5-03: </t>
    </r>
  </si>
  <si>
    <r>
      <t xml:space="preserve">SIGNED: 4-22-05 $4/ac bonus, $4/ac/yr rental, 1/8th, 5yr term. </t>
    </r>
    <r>
      <rPr>
        <sz val="9"/>
        <rFont val="Arial"/>
        <family val="0"/>
      </rPr>
      <t xml:space="preserve">4-13-05  mtg for 4-22-05.4-7-05 LM.4-2-05 cld, lessor interested, very busy(Doctor) said call me next week. 3-25-05 LM. 3-16-05, LM.3-12-05 reviewed &amp; assigned; 3-3-05 title completed. Leased to MAC-MAR, Inc. 3 mos, 1/8th, expired 2-15-1992, if not HBP.  </t>
    </r>
  </si>
  <si>
    <r>
      <t>See Comments above.</t>
    </r>
    <r>
      <rPr>
        <b/>
        <sz val="10"/>
        <rFont val="Arial"/>
        <family val="2"/>
      </rPr>
      <t xml:space="preserve"> </t>
    </r>
    <r>
      <rPr>
        <sz val="10"/>
        <rFont val="Arial"/>
        <family val="2"/>
      </rPr>
      <t>5-5-06 Title completed and assigned file no.: 344.</t>
    </r>
  </si>
  <si>
    <t>Zip</t>
  </si>
  <si>
    <t>grantor</t>
  </si>
  <si>
    <t>State</t>
  </si>
  <si>
    <t>City</t>
  </si>
  <si>
    <t xml:space="preserve"> Name</t>
  </si>
  <si>
    <t>First</t>
  </si>
  <si>
    <t>Last</t>
  </si>
  <si>
    <t>Address</t>
  </si>
  <si>
    <t>Tr/map</t>
  </si>
  <si>
    <t>num'r</t>
  </si>
  <si>
    <t xml:space="preserve"> </t>
  </si>
  <si>
    <t>ROW FT.</t>
  </si>
  <si>
    <t>Footage</t>
  </si>
  <si>
    <t>Acquired</t>
  </si>
  <si>
    <t>Gross ftg</t>
  </si>
  <si>
    <t>Net ftg.</t>
  </si>
  <si>
    <t>COMMENTS</t>
  </si>
  <si>
    <t>RIGHT-OF-WAYS REQUIRED:</t>
  </si>
  <si>
    <t>A</t>
  </si>
  <si>
    <t>B</t>
  </si>
  <si>
    <t>5-10-06 See comments above. 5-1-06 Title completed and assigned file no.: 339.</t>
  </si>
  <si>
    <r>
      <t>SIGNED $8/ac B, $8/ac/yr rent, 1/8th, 5 yrs. 1</t>
    </r>
    <r>
      <rPr>
        <sz val="9"/>
        <rFont val="Arial"/>
        <family val="0"/>
      </rPr>
      <t xml:space="preserve">0-30-04 rec'd pkg will sign and return. 10-30-04 LVM. 10-28-04 LVM. 10-22-04 sent new lease. 10-14-0 FU to James R. Cascio, atty (814-445-7948),reviewed doc's &amp; needed to speak with Hutson to approve;wants to strike warranty of title. 9-14-04: has a full pkg he agreed to sign. called stating he would;not been able to contact. 8-21-04: Unavailable. DBV 41, Pg 292, He is sole heir of Gertrude Hutson and Elizabeth Ball. This interest is the Freeport Coal seam only, which represents 33.33% of the estimated production value of all the coals combined (as per CB Energy calculations). </t>
    </r>
  </si>
  <si>
    <r>
      <t>SIGNED</t>
    </r>
    <r>
      <rPr>
        <sz val="9"/>
        <rFont val="Arial"/>
        <family val="0"/>
      </rPr>
      <t xml:space="preserve"> 11-12-03: $2/ac bonus+Q12, $4/ac/yr rental, 1/8th roy., 5yr primary with 5 yr renew option, Riders: Consult on access &amp; pipeline locations &amp; Restricted operation areas shown on Exh. "A" (checked with Carlson prior to). No free gas. 002/23141, </t>
    </r>
  </si>
  <si>
    <r>
      <t xml:space="preserve">SIGNED </t>
    </r>
    <r>
      <rPr>
        <sz val="9"/>
        <rFont val="Arial"/>
        <family val="0"/>
      </rPr>
      <t xml:space="preserve">11-12-03: $2 b, $4/ac/yr rent, 1/8th roy., 5yr prim. w/ 5 yr opt, Consult on access &amp; pipeline locations &amp; Restricted operation areas shown on Exh. "A"  </t>
    </r>
  </si>
  <si>
    <r>
      <t xml:space="preserve">SIGNED </t>
    </r>
    <r>
      <rPr>
        <sz val="9"/>
        <rFont val="Arial"/>
        <family val="0"/>
      </rPr>
      <t>11-22-03 $2ac B, $4 rent, 1/8th roy., 5yr w/ 5 yr opt term. Added consult on access/pipeline locations &amp; damages covers water well. No free gas.</t>
    </r>
  </si>
  <si>
    <r>
      <t>SIGNED</t>
    </r>
    <r>
      <rPr>
        <sz val="9"/>
        <rFont val="Arial"/>
        <family val="2"/>
      </rPr>
      <t xml:space="preserve"> 11-6-03</t>
    </r>
    <r>
      <rPr>
        <sz val="9"/>
        <rFont val="Arial"/>
        <family val="0"/>
      </rPr>
      <t xml:space="preserve"> $2ac b $4 rent, 1/8th roy., 5yr prim w/ 5 yr re opt, drilling restricted around home/barn area on plat attached. No free gas.</t>
    </r>
  </si>
  <si>
    <t xml:space="preserve">724-668-2045 &amp; 724-668-8839 </t>
  </si>
  <si>
    <t>12675 Fairbrook Road</t>
  </si>
  <si>
    <t>(724) 834-9460</t>
  </si>
  <si>
    <t>61-05-00-0-076</t>
  </si>
  <si>
    <t>Ulicny</t>
  </si>
  <si>
    <t>Edward A. &amp; Mildred V.</t>
  </si>
  <si>
    <t>18399 Spring Beach Drive</t>
  </si>
  <si>
    <t>South Bend</t>
  </si>
  <si>
    <t>IN</t>
  </si>
  <si>
    <t>(574) 277-0526</t>
  </si>
  <si>
    <t>1027 Georgia Station Road</t>
  </si>
  <si>
    <t>Willow Grove</t>
  </si>
  <si>
    <r>
      <t xml:space="preserve">Signed 5-11-05 </t>
    </r>
    <r>
      <rPr>
        <sz val="9"/>
        <rFont val="Arial"/>
        <family val="2"/>
      </rPr>
      <t>$4/ac B $4/ac R (PAID-UP), 1/8th, 5yr, term,non surface</t>
    </r>
    <r>
      <rPr>
        <sz val="9"/>
        <rFont val="Arial"/>
        <family val="0"/>
      </rPr>
      <t>. 3752/10041</t>
    </r>
  </si>
  <si>
    <r>
      <t xml:space="preserve">Signed 5-18-05 </t>
    </r>
    <r>
      <rPr>
        <sz val="9"/>
        <rFont val="Arial"/>
        <family val="2"/>
      </rPr>
      <t xml:space="preserve">$4/ac B $4/ac R (PAID-UP), 1/8th, 5yr, term,non surface use lease. </t>
    </r>
  </si>
  <si>
    <r>
      <t xml:space="preserve">5-22-06 Resigned memorandum/lease bc of notary issues. SIGNED: 5-4-06 </t>
    </r>
    <r>
      <rPr>
        <sz val="8"/>
        <rFont val="Arial"/>
        <family val="2"/>
      </rPr>
      <t>$12 B, $10 R, 1/8th roy, 5yr term + 5op, w/ Blanket rowa.</t>
    </r>
    <r>
      <rPr>
        <b/>
        <sz val="8"/>
        <rFont val="Arial"/>
        <family val="0"/>
      </rPr>
      <t xml:space="preserve"> </t>
    </r>
    <r>
      <rPr>
        <sz val="8"/>
        <rFont val="Arial"/>
        <family val="0"/>
      </rPr>
      <t>4-26-06 Discussed lease, wants same lease as William Smith. 4-19-06 MTG, offer $12B,$8R, 1/8roy; needs time. FU mtg schd 4-25-06.4-3-06  Wants to discuss with his brother, would call back next week for MTG. 3-31-06 Offered,$12 B, $8ac R, 1/8th roy, 5yr term, w/ blanket row. Booked FU call 4-3-06. 3-22-06 Wife said husband in bed, call back during the day 12pm. 3-14-06 Title completed &amp; assigned.</t>
    </r>
  </si>
  <si>
    <t>171 Rifle Lane</t>
  </si>
  <si>
    <t>Latrobe</t>
  </si>
  <si>
    <t>CBM GAS LEASES</t>
  </si>
  <si>
    <t>of doc</t>
  </si>
  <si>
    <t>724-537-2558</t>
  </si>
  <si>
    <t>494 Hannastown Road</t>
  </si>
  <si>
    <t>61-02-00-0-071</t>
  </si>
  <si>
    <t xml:space="preserve">Philip K. &amp; Joan H. </t>
  </si>
  <si>
    <t>Philip K. &amp; Joan H., Philip K. Jr.</t>
  </si>
  <si>
    <t>Box 317</t>
  </si>
  <si>
    <t>Michael D. &amp; Edna Sharon</t>
  </si>
  <si>
    <t>RD 2, Box 1150</t>
  </si>
  <si>
    <t>Edwards S. &amp; Robert</t>
  </si>
  <si>
    <t>57-21-00-0-044</t>
  </si>
  <si>
    <t>unknown</t>
  </si>
  <si>
    <t>unknown coal owner</t>
  </si>
  <si>
    <t>1 Limerick Rd.</t>
  </si>
  <si>
    <t>Herminie</t>
  </si>
  <si>
    <t>RD 2, Box 1142</t>
  </si>
  <si>
    <t>Alice F.</t>
  </si>
  <si>
    <t>Galando</t>
  </si>
  <si>
    <t>Galando, Life Estate</t>
  </si>
  <si>
    <t>Paul E. &amp; Roxanne</t>
  </si>
  <si>
    <t>Courthouse Square</t>
  </si>
  <si>
    <t>2024/0024</t>
  </si>
  <si>
    <t>Perrone Family Limited Partner</t>
  </si>
  <si>
    <t>724-537-8995</t>
  </si>
  <si>
    <t>Have Tax Maps</t>
  </si>
  <si>
    <t>50-03</t>
  </si>
  <si>
    <t>50-04</t>
  </si>
  <si>
    <t>50-05</t>
  </si>
  <si>
    <t>50-09</t>
  </si>
  <si>
    <t>50-10</t>
  </si>
  <si>
    <t>50-11</t>
  </si>
  <si>
    <t>57-15</t>
  </si>
  <si>
    <t>57-19</t>
  </si>
  <si>
    <t>57-20</t>
  </si>
  <si>
    <t>57-21</t>
  </si>
  <si>
    <t>57-22</t>
  </si>
  <si>
    <t>57-23</t>
  </si>
  <si>
    <t>57-24</t>
  </si>
  <si>
    <t>61-01</t>
  </si>
  <si>
    <t>61-02</t>
  </si>
  <si>
    <t>61-03</t>
  </si>
  <si>
    <t>193 Calvary    Hill Rd.</t>
  </si>
  <si>
    <t>SIGNED BY CB ENERGY, OR NO LONGER DESIRED as of September 25, 2003</t>
  </si>
  <si>
    <t>Per CBE</t>
  </si>
  <si>
    <t>Debra Dawn Tamie Lee   Lysa Renee</t>
  </si>
  <si>
    <t>724-668-2198        Charles &amp; Martha's phone</t>
  </si>
  <si>
    <t>Herman,         McNaughton,  Murphy, Co-Tr's under Bowman Fam Irrevoc. Tr. Dated May 16, 2003</t>
  </si>
  <si>
    <t>Heinnickel, Phillip contact</t>
  </si>
  <si>
    <t>205 Bardine Road</t>
  </si>
  <si>
    <t>2278/0495, see comment above</t>
  </si>
  <si>
    <t>2308/906, see comment above</t>
  </si>
  <si>
    <t xml:space="preserve">724-668-2045 ofc &amp; 724-668-8839 hm </t>
  </si>
  <si>
    <t>724-668-2906</t>
  </si>
  <si>
    <t>3a</t>
  </si>
  <si>
    <t>724-668-7955 (H) 412-558-0886 ©</t>
  </si>
  <si>
    <t>1a</t>
  </si>
  <si>
    <t>Bruce</t>
  </si>
  <si>
    <r>
      <t xml:space="preserve">12/05/06: Prepared mail out letter offers; mailed with supporting information  </t>
    </r>
    <r>
      <rPr>
        <sz val="10"/>
        <rFont val="Arial"/>
        <family val="2"/>
      </rPr>
      <t>5-18-06 wife took info, husband will contact me. 5-17-06 no answer. 5-5-06 Title completed &amp; assigned file no.: 325.</t>
    </r>
  </si>
  <si>
    <t>Johnston        Living Trust</t>
  </si>
  <si>
    <t>RR 2, Box 221</t>
  </si>
  <si>
    <t>724-668-2193</t>
  </si>
  <si>
    <t>57-15-078</t>
  </si>
  <si>
    <t>Pampena</t>
  </si>
  <si>
    <t>Frank &amp; Rose M.</t>
  </si>
  <si>
    <t>3712 Northern Pike</t>
  </si>
  <si>
    <t>Monroeville</t>
  </si>
  <si>
    <t>15146-2112</t>
  </si>
  <si>
    <t>412-372-9159</t>
  </si>
  <si>
    <t>724-</t>
  </si>
  <si>
    <t>RD 2, Box 755</t>
  </si>
  <si>
    <t>61-03-00-0-040</t>
  </si>
  <si>
    <t>Earhart</t>
  </si>
  <si>
    <t>Norman M. (marital status?)</t>
  </si>
  <si>
    <t>690 McChesney Road</t>
  </si>
  <si>
    <t>(724) 668-7338</t>
  </si>
  <si>
    <t>61-01-00-0-009</t>
  </si>
  <si>
    <t>Norman M. Sr, Betty B. Earhart (h/w)</t>
  </si>
  <si>
    <t>(724) 668-7497</t>
  </si>
  <si>
    <t>61-01-00-0-004</t>
  </si>
  <si>
    <t>Norman M.</t>
  </si>
  <si>
    <t>part 45-21-00-0-072</t>
  </si>
  <si>
    <t>A-One Land Trust</t>
  </si>
  <si>
    <t>44 Paul Revere Road</t>
  </si>
  <si>
    <t>Oil City</t>
  </si>
  <si>
    <t>7-15-06 Coal owned by Jan Ondra, confirm if leased to CBE and assigned to GLEP. Title complete and assigned file no.: 358.1.</t>
  </si>
  <si>
    <t>part 45-21-00-0-072-90-100</t>
  </si>
  <si>
    <t>Orgavan</t>
  </si>
  <si>
    <t>John V.</t>
  </si>
  <si>
    <t>261 Flowers Road</t>
  </si>
  <si>
    <t>724-853-8385</t>
  </si>
  <si>
    <t>61-03-00-0-097</t>
  </si>
  <si>
    <t>61-03-00-0-061</t>
  </si>
  <si>
    <t>61-03-00-0-112</t>
  </si>
  <si>
    <t>Todd</t>
  </si>
  <si>
    <t>David E. &amp; Diana L.</t>
  </si>
  <si>
    <t>61-03-00-0-119</t>
  </si>
  <si>
    <t>Friscarella</t>
  </si>
  <si>
    <t>Vincent Jr. &amp; Carolyn S.</t>
  </si>
  <si>
    <t>376 McChesney Rd.</t>
  </si>
  <si>
    <t>61-03-00-0-52 &amp; 61-03-00-0-120</t>
  </si>
  <si>
    <t>Marko</t>
  </si>
  <si>
    <t>Ronald J. &amp; Donna J.</t>
  </si>
  <si>
    <t>398 McChesney Rd.</t>
  </si>
  <si>
    <t>57-23-00-0-106</t>
  </si>
  <si>
    <t>Bacher</t>
  </si>
  <si>
    <t>Randy</t>
  </si>
  <si>
    <t>234 Route 30 West</t>
  </si>
  <si>
    <t>Ligonier</t>
  </si>
  <si>
    <t>12/21/06: Title completed.</t>
  </si>
  <si>
    <t>61-05-00-0-062</t>
  </si>
  <si>
    <t>Tapper</t>
  </si>
  <si>
    <t>Jack D. &amp; Kay Y.</t>
  </si>
  <si>
    <t>279 McWilliams Rd.</t>
  </si>
  <si>
    <t>57-23-00-0-074, et. Al.</t>
  </si>
  <si>
    <t>12/28/06: Title Completed.  Multiple heirs</t>
  </si>
  <si>
    <t>57-22-00-0-009</t>
  </si>
  <si>
    <t>01/15/07: Title completed.</t>
  </si>
  <si>
    <t>196 Peaceful Ln.</t>
  </si>
  <si>
    <t>Jan; Allan M. Povanda</t>
  </si>
  <si>
    <t>57-23-00-0-061</t>
  </si>
  <si>
    <t>Rd 4 Box 209</t>
  </si>
  <si>
    <t>61-03-00-0-056</t>
  </si>
  <si>
    <t>Branthoover</t>
  </si>
  <si>
    <t>Bruce M. &amp; Diane</t>
  </si>
  <si>
    <t>129 Todd Ln.</t>
  </si>
  <si>
    <t>01/22/07: Title completed.</t>
  </si>
  <si>
    <t>Ruffner</t>
  </si>
  <si>
    <t>Isaac Herirs et.al.</t>
  </si>
  <si>
    <t>61-03-00-0-110</t>
  </si>
  <si>
    <t>61-03-00-0-063, -060</t>
  </si>
  <si>
    <t>61-01-00-0-002</t>
  </si>
  <si>
    <t>McChensney</t>
  </si>
  <si>
    <t>Glen N. III &amp; Suzanne</t>
  </si>
  <si>
    <t>591 McChensney Rd.</t>
  </si>
  <si>
    <t>61-03-00-0-116</t>
  </si>
  <si>
    <t>61-03-00-0-062</t>
  </si>
  <si>
    <t>Bozich</t>
  </si>
  <si>
    <t>Michael C. &amp; Sharon L.</t>
  </si>
  <si>
    <t>61-03-00-0-039, 003, 116, 110, 117</t>
  </si>
  <si>
    <t>448 McChesney Rd.</t>
  </si>
  <si>
    <t xml:space="preserve">Ferret </t>
  </si>
  <si>
    <t>Jeffery A. &amp; Leanne M.</t>
  </si>
  <si>
    <t>104 Todd Ln.</t>
  </si>
  <si>
    <t>724-539-9191</t>
  </si>
  <si>
    <r>
      <t xml:space="preserve">02/03/07: leased to Jan Ondra; colored correctly on the status map; needs to be marked acquired on the status report </t>
    </r>
    <r>
      <rPr>
        <sz val="9"/>
        <rFont val="Arial"/>
        <family val="2"/>
      </rPr>
      <t xml:space="preserve"> 01/18/07: Title completed.</t>
    </r>
  </si>
  <si>
    <r>
      <t xml:space="preserve">03/15/07: mailed offer letter and supporting information </t>
    </r>
    <r>
      <rPr>
        <sz val="9"/>
        <rFont val="Arial"/>
        <family val="2"/>
      </rPr>
      <t xml:space="preserve"> 03/10/07: Prep Non-Drilling CBM Gas Lease pkg  12/21/06: Title completed.</t>
    </r>
  </si>
  <si>
    <r>
      <t xml:space="preserve">03/15/07: mailed offer letter and updated list of signed landowners  </t>
    </r>
    <r>
      <rPr>
        <sz val="10"/>
        <rFont val="Arial"/>
        <family val="2"/>
      </rPr>
      <t>01/20/07: unavailable; call back Mon. around 4:00 PM  12/11/06: "Ok to update in the future but just not interested right now"  12/04/06: Mailed offer letter &amp; supporting information  6-5-06 Not willing to sign: wants more royalty (1/4); may devel. Tract. FU in few months. 5-16-06 Offered $12 b, $8 rent, 1/8th roy, 5yr term, w/blk rowa; Took GLEP info &amp; blank lease pkg for review. FU 5-29-06. 5-5-06 Title completed and assigned file no.: 342.</t>
    </r>
  </si>
  <si>
    <r>
      <t xml:space="preserve">03/16/07: took lease package for review; deadline 3/22/07 </t>
    </r>
    <r>
      <rPr>
        <sz val="10"/>
        <rFont val="Arial"/>
        <family val="2"/>
      </rPr>
      <t xml:space="preserve"> 03/15/07: completed CBMGL pkg, proof/print, mtg 3/16/07 11:00am  03/13/07: add address: 4719 W. Lawnview Avenue, Pittsburgh, Pennsylvania 15227 and his office number (don't delete his cell) 412-881-9205; printed acquisition deed, calculated acreage, completed bounded bys, created highlighted map  03/06/07: add cell number 412-418-0176; call Tuesday 3/13/07 to schedule meeting 3/14/07 with Bruce Perrone  02/08/07: hone mtg for GWM sched 2/12 10am  02/01/07: Spoke w/ Bruce; call 2/8/07 to schedule a mtg w/ GWM the following week  01/26/07: left msg for Bruce  11-17-03 Offered $4/ac B, $4/ac Rl, 1/8th roy., 5yr term, riders 1,2, 3. 2 .Not willing to sign a lease "not wanting land disturbed." Mailed ltr with plat to select restricted areas. 3380/598, Per Carl Carlson, suggested mail TOPO to Bruce let them mark restricted areas; wait for pilot proj. for spacing needs. Last Contact 10-24-03 @ 12:00 PM, Bruce Perrone,  willing to reopen the issue to family if GLEP would be willing to designate restricted areas of surface operations. LM for Carl Carlson.</t>
    </r>
  </si>
  <si>
    <r>
      <t xml:space="preserve">03/16/07: took lease package for review; deadline 3/22/07 </t>
    </r>
    <r>
      <rPr>
        <sz val="10"/>
        <rFont val="Arial"/>
        <family val="2"/>
      </rPr>
      <t xml:space="preserve"> 03/15/07: completed CBMGL pkg, proof/print, mtg 3/16/07 11:00am  03/13/07: add address: 4719 W. Lawnview Avenue, Pittsburgh, Pennsylvania 15227 and his office number (don't delete his cell) 412-881-9205; printed acquisition deed, calculated acreage, completed bounded bys, created highlighted map  03/06/07: add cell number 412-418-0176; call Tuesday 3/13/07 to schedule meeting 3/14/07 with Bruce Perrone  02/09/07: left a message for Bruce to schedule phone conference for GWM for 02/12/07 at 4:00 p.m.  3389/598  See Carl Carlson suggestion above. 11-17-03 mailed ltr with plat for them to select restricted areas. Last Contact 10-24-03 Willing to reopen the issue to family if GLEP would be willing to designate restricted areas of surface operations. LM for Carl Carlson.</t>
    </r>
  </si>
  <si>
    <r>
      <t xml:space="preserve">03/20/07: Offered $6/ac Non-Drilling CBMGL w/o ROWA: declined offer </t>
    </r>
    <r>
      <rPr>
        <sz val="9"/>
        <rFont val="Arial"/>
        <family val="2"/>
      </rPr>
      <t xml:space="preserve"> 03/14/07: Sent mail out letter offers and updated information  01/19/07: Lessor won't have a mtg to hear about nonsurf lease option - claims its all in his attorney's hands - stated they do not want to lease it at all and don't want any updates  11/20/06: Att. Whitehead is supposed to fax me any changes  7-21-06 atty Whitehead, he said he hasn't heard from atty Conti. Mr. Whitehead ask that I call back 7-25-06 to see if he has received proposed addendum to CBM lease. 6-12-06 waiting on atty 5-17-06 apt w/ Wayne Whitehead (atty) 5-17-06 11am. 5-8-06 discussed lease pkg/rowa, wants  to review. FU 5-17-06. 4-17-06 interested, wants pkg mailed. 4-5-06 mailed ltr offer $12 B, $8 R, 1/8th roy, 5yr term, &amp; CBM Info.3-25-06 Offered $8 B, $8 R, 1/8th roy, 5yr term. Wants CBM info mailed, not friendly. 3-18-06 Title completed &amp; assigned.</t>
    </r>
  </si>
  <si>
    <r>
      <t xml:space="preserve">03/20/07: processed signed pkg; highlighted maps, purchase report, GLEP/GWM copies  03/19/07: Completed Purchase Report  </t>
    </r>
    <r>
      <rPr>
        <b/>
        <sz val="9"/>
        <rFont val="Arial"/>
        <family val="2"/>
      </rPr>
      <t xml:space="preserve">03/16/07: SIGNED $6.00 acre/rental  1/8 royalty </t>
    </r>
    <r>
      <rPr>
        <sz val="9"/>
        <rFont val="Arial"/>
        <family val="2"/>
      </rPr>
      <t xml:space="preserve"> 03/15/07: met with lessor and set up second meeting for Friday  at 2:30 p.m.  02/03/07: Mailed offer letter and supporting information  01/19/07: Title completed.</t>
    </r>
  </si>
  <si>
    <r>
      <t xml:space="preserve">02/05/07: "absolutely not interested" "prefer not to explain why" </t>
    </r>
    <r>
      <rPr>
        <sz val="10"/>
        <rFont val="Arial"/>
        <family val="2"/>
      </rPr>
      <t xml:space="preserve"> 01/22/07: prep non-drill pkg, printed to mail via his request  01/20/07: "Not really interested", "Not enough money involved" - agreed to receive Non-Drilling pkg via mail; Offered $6/ac paid up  Non-Drilling lease, verified all lessor information  01/17/07: Left message.  01/09/07: left message  12/04/06: Mailed offer letter &amp; supporting information  7-18-06 lm on answering machine/sent mail out information. 7-18-06 Title complete and assigned file no.: 355 to Tara Henry.</t>
    </r>
  </si>
  <si>
    <t>341 Bardine Road</t>
  </si>
  <si>
    <t>164 Tucker Road</t>
  </si>
  <si>
    <t>415-931-9431, cell &amp; primary Ph. 415-613-3060</t>
  </si>
  <si>
    <t>DeVinney</t>
  </si>
  <si>
    <t>Dorothy, a widow</t>
  </si>
  <si>
    <t>57-19-00-0-009</t>
  </si>
  <si>
    <t>John C. &amp; Suzanne K., h/w</t>
  </si>
  <si>
    <t>RD4, Box 317</t>
  </si>
  <si>
    <t>57-24-00-0-024</t>
  </si>
  <si>
    <t>Fred J. &amp; Margaret S., h/w</t>
  </si>
  <si>
    <t>POB 407</t>
  </si>
  <si>
    <t>57-19-00-0-026</t>
  </si>
  <si>
    <t>Gino F. &amp; Linda F. Paluzzi</t>
  </si>
  <si>
    <t>1432 Poplar Street</t>
  </si>
  <si>
    <t>57-19-00-0-123</t>
  </si>
  <si>
    <t>Propeties LLC</t>
  </si>
  <si>
    <t>RMK</t>
  </si>
  <si>
    <t>57-20-00-0-012</t>
  </si>
  <si>
    <t>Ralph F. &amp; Karen, h/w</t>
  </si>
  <si>
    <t>285 Kemp Road</t>
  </si>
  <si>
    <t>57-23-00-0-058</t>
  </si>
  <si>
    <t>William T. &amp; Karin M., h/w</t>
  </si>
  <si>
    <t>1041 Orchard Avenue</t>
  </si>
  <si>
    <t>Frank E. &amp; Patricia A., h/w</t>
  </si>
  <si>
    <t>Butz</t>
  </si>
  <si>
    <t>Raymond M. &amp; Dorothy A., h/w</t>
  </si>
  <si>
    <t>145 Butz Road</t>
  </si>
  <si>
    <t>William R. &amp; Carol S., h/w</t>
  </si>
  <si>
    <t>57-23-00-0-012 &amp; 50-04-00-0-001</t>
  </si>
  <si>
    <t>Durco</t>
  </si>
  <si>
    <t>61-03-00-0-019</t>
  </si>
  <si>
    <t>Horne</t>
  </si>
  <si>
    <t>John P., (marital status unknown)</t>
  </si>
  <si>
    <t>838 Spring st.</t>
  </si>
  <si>
    <t>gtr</t>
  </si>
  <si>
    <t>724-834-7580, 724-396-7527 (cell)</t>
  </si>
  <si>
    <t>50-10-00-0-011</t>
  </si>
  <si>
    <t>Westmoreland County, a municipality</t>
  </si>
  <si>
    <t>government tract</t>
  </si>
  <si>
    <t>County Square</t>
  </si>
  <si>
    <t>part of 50-05-00-0-037</t>
  </si>
  <si>
    <t>DO NOT CONTACT. 3-25-05 reviewed &amp; placed on hold, 3-14-05 title completed.</t>
  </si>
  <si>
    <t>61-05-00-0-104</t>
  </si>
  <si>
    <t>Ruoff</t>
  </si>
  <si>
    <t>Gregory B.( marital status?)</t>
  </si>
  <si>
    <t>213 Calvary Hill Rd.</t>
  </si>
  <si>
    <t>50-04-00-0-008</t>
  </si>
  <si>
    <t>Elizabeth A., (marital status?)</t>
  </si>
  <si>
    <t>50-10-00-0-051</t>
  </si>
  <si>
    <t>James E., Jr. &amp; Nancy L., h/w</t>
  </si>
  <si>
    <t>50-11-00-0-096</t>
  </si>
  <si>
    <t>RD 12 Matt Shields Ln.</t>
  </si>
  <si>
    <t>parents 724-668-7745   Son 724-668-0059</t>
  </si>
  <si>
    <t>home- 724-668-2539 office- 724- 668-7358  Cell 724-244-5229</t>
  </si>
  <si>
    <t>724- 837-9030</t>
  </si>
  <si>
    <t>724-539-8341</t>
  </si>
  <si>
    <t>724-838-9191</t>
  </si>
  <si>
    <t>724-532-0649</t>
  </si>
  <si>
    <t>724-837-7799</t>
  </si>
  <si>
    <t>57-14-00-0-114</t>
  </si>
  <si>
    <t>Robert S. Leonora H.</t>
  </si>
  <si>
    <t>New Alexandia</t>
  </si>
  <si>
    <t>724-668-2834</t>
  </si>
  <si>
    <t>57-19-00-0-049</t>
  </si>
  <si>
    <t>Charles W. &amp; Donna L. &amp; George L. Suzanne H.</t>
  </si>
  <si>
    <t xml:space="preserve">753 Hannastown Rd. </t>
  </si>
  <si>
    <t>724-668-7776</t>
  </si>
  <si>
    <t>57-19-00-0-027</t>
  </si>
  <si>
    <t>William G. &amp; Jeannie R.</t>
  </si>
  <si>
    <t>289 Rosewood Drive</t>
  </si>
  <si>
    <t>57-14-00-0-120</t>
  </si>
  <si>
    <t>Daniel H. &amp; Deborah K.</t>
  </si>
  <si>
    <t>861 Hannastown Rd.</t>
  </si>
  <si>
    <t>(724) 668-8133</t>
  </si>
  <si>
    <t>Lenz</t>
  </si>
  <si>
    <t>Gary &amp; Eleanor A.</t>
  </si>
  <si>
    <t>105 Macauley Rd.</t>
  </si>
  <si>
    <t>Williamsburg</t>
  </si>
  <si>
    <t>VA</t>
  </si>
  <si>
    <t>Evans</t>
  </si>
  <si>
    <t>329 Cemetery Rd.</t>
  </si>
  <si>
    <t>(724) 834-6622</t>
  </si>
  <si>
    <t>50-11-00-0-112</t>
  </si>
  <si>
    <t>Michael</t>
  </si>
  <si>
    <t>PO Box 200</t>
  </si>
  <si>
    <t>61-02-00-0-016</t>
  </si>
  <si>
    <t>61-05-00-0-097</t>
  </si>
  <si>
    <t>Seanor, et al</t>
  </si>
  <si>
    <t>Grace R. Seanor; Goldie I. Durco; William I. Ruffner, Jr.; Kathryn I. Neal (check all marital status)</t>
  </si>
  <si>
    <t>c/o Mrs Kathryn Neal, 436 Three Degree Road</t>
  </si>
  <si>
    <t>Renfrew</t>
  </si>
  <si>
    <t>50-05-00-0-057</t>
  </si>
  <si>
    <t>Gregory B. &amp; Lorraine M, h/w</t>
  </si>
  <si>
    <t>50-10-00-0-021</t>
  </si>
  <si>
    <t>G.E.S. Family Partnership, L.P.</t>
  </si>
  <si>
    <t>New York</t>
  </si>
  <si>
    <t xml:space="preserve"> 55 East 9th St., Suite 9E</t>
  </si>
  <si>
    <t>c/o Erica Glasser</t>
  </si>
  <si>
    <t>(724) 834-3561</t>
  </si>
  <si>
    <t>61-05-00-0-049</t>
  </si>
  <si>
    <t>Dunn</t>
  </si>
  <si>
    <t>57-22-00-0-015</t>
  </si>
  <si>
    <t>Rugh</t>
  </si>
  <si>
    <t>James D. &amp; Janet E., h/w</t>
  </si>
  <si>
    <t>336 Stoney Springs Rd.</t>
  </si>
  <si>
    <t>61-05-00-0-048</t>
  </si>
  <si>
    <t>Platt</t>
  </si>
  <si>
    <t>Carole, married (husband name unknown)</t>
  </si>
  <si>
    <t>1004 Elizabeth St.</t>
  </si>
  <si>
    <t>Pittsburgh</t>
  </si>
  <si>
    <t>61-05-00-0-016</t>
  </si>
  <si>
    <t>Shrum</t>
  </si>
  <si>
    <t>Mary J. (confirm married to Paul J. Shrum)</t>
  </si>
  <si>
    <t>61-05-00-0-014</t>
  </si>
  <si>
    <t>Leone</t>
  </si>
  <si>
    <t>George H. &amp; Helen E., h/w</t>
  </si>
  <si>
    <t>61-05-00-0-105</t>
  </si>
  <si>
    <t>Kuhns</t>
  </si>
  <si>
    <t>Rhet D.</t>
  </si>
  <si>
    <t>111 St. Cecilia Rd.</t>
  </si>
  <si>
    <t>F</t>
  </si>
  <si>
    <t>G</t>
  </si>
  <si>
    <t>GLEP</t>
  </si>
  <si>
    <t>Phillip G.</t>
  </si>
  <si>
    <t xml:space="preserve">(724) 668-2954 </t>
  </si>
  <si>
    <t>NOTE: The Gross and net footage columns are incorrect, they reflect mixed data, specific row's are indicating footage &amp; the blanket row's are indicating acreage; to be corrected.</t>
  </si>
  <si>
    <t>50-11-00-0-007</t>
  </si>
  <si>
    <t>Edward G. &amp; Laura E.</t>
  </si>
  <si>
    <t>RD9 Box 230</t>
  </si>
  <si>
    <t>50-05-00-0-031</t>
  </si>
  <si>
    <t>Salandro (1) Defabo (2)</t>
  </si>
  <si>
    <t>Russell (1) Jerome (2)</t>
  </si>
  <si>
    <t xml:space="preserve">Greensburg </t>
  </si>
  <si>
    <t xml:space="preserve">278 Hannastown Road </t>
  </si>
  <si>
    <t xml:space="preserve">724-668-8436 </t>
  </si>
  <si>
    <t>Ondra</t>
  </si>
  <si>
    <t>SIGNED by CB Energy, Inc. and assigned to GLEP.</t>
  </si>
  <si>
    <t>Jan</t>
  </si>
  <si>
    <t>H</t>
  </si>
  <si>
    <t>858-695-0689</t>
  </si>
  <si>
    <t>724-837-2922</t>
  </si>
  <si>
    <t>412-271-5685</t>
  </si>
  <si>
    <t>724-837-6016</t>
  </si>
  <si>
    <t>265 Leone Lane</t>
  </si>
  <si>
    <t>724-668-2886</t>
  </si>
  <si>
    <t>no phone listing</t>
  </si>
  <si>
    <t>724-668-7115</t>
  </si>
  <si>
    <t>212-253-8003</t>
  </si>
  <si>
    <t>57-20-00-0-051</t>
  </si>
  <si>
    <t>57-19-00-0-041</t>
  </si>
  <si>
    <t>57-19-00-0-119</t>
  </si>
  <si>
    <t>57-19-00-0-118</t>
  </si>
  <si>
    <t>57-20-00-0-013</t>
  </si>
  <si>
    <t>57-20-00-0-014</t>
  </si>
  <si>
    <r>
      <t xml:space="preserve">02/14/07: mailed offer letter and supporting information to top three interest holders </t>
    </r>
    <r>
      <rPr>
        <sz val="9"/>
        <rFont val="Arial"/>
        <family val="2"/>
      </rPr>
      <t xml:space="preserve"> 12/28/06: Title Completed.  Multiple heirs</t>
    </r>
  </si>
  <si>
    <r>
      <t xml:space="preserve">01/23/07: mailed offer letter &amp; supporting information </t>
    </r>
    <r>
      <rPr>
        <sz val="10"/>
        <rFont val="Arial"/>
        <family val="2"/>
      </rPr>
      <t xml:space="preserve"> 7-17-06 Title complete and assigned file no.: 373 to Tara Henry.</t>
    </r>
  </si>
  <si>
    <r>
      <t xml:space="preserve">01/19/07: mailed offer letter and supporting information Attended signing of Hiennickel Farms as notary </t>
    </r>
    <r>
      <rPr>
        <sz val="10"/>
        <rFont val="Arial"/>
        <family val="2"/>
      </rPr>
      <t xml:space="preserve"> 11/20/06: will agree to no mtg or receiving any information. "Anything you guys do I will fight it"  5-19-06 Kevan doesn't want  to sign a lease, he may develop property. 4-20-06 GLEP notice. 3-31-06 Nobody home. 3-30-06 LM. 3-25-06 Title completed &amp; assigned.</t>
    </r>
  </si>
  <si>
    <t>(H) (724) 837-3363, (cell) 724-454-0926</t>
  </si>
  <si>
    <r>
      <t>SIGNED 6-16-2005: $4 B $4 rent, 1/8th, 5 yrs. 0305/099.1</t>
    </r>
    <r>
      <rPr>
        <sz val="7"/>
        <rFont val="Arial"/>
        <family val="0"/>
      </rPr>
      <t>10-15-05 Note Continue to wait until Hutson &amp; water disposal issues handled. 9-13-04: Firm in demand that wants 1/7th roy., and his well to be comprised of only his 34 ac. (as a unit); Suggested his demands be met, or move well. If initial drilling occurs on another tract-may change his position. 9-7-04 wants to be his own unit, 1/7th roy..Researching his additional 2+ acres claimed to possibly add to lease and let cool his heels for a while. 08-19-04, Met several hours,inclined to lease. Wants to see a more precise plotting of location. Requested GPS coorindinates. FU mtg 8-23-04. 11-21-03 Hes unhappy about owning less than 100% coal. Mail him a form; call him after 12-1-03. Offered $2/ac bonus, $4/ac/yr rental, 1/8th roy. for 5 yr term with extension option.</t>
    </r>
  </si>
  <si>
    <t>Barbara A.</t>
  </si>
  <si>
    <t>Bragavich</t>
  </si>
  <si>
    <t>57-15-152</t>
  </si>
  <si>
    <t>57-15-112</t>
  </si>
  <si>
    <t>King</t>
  </si>
  <si>
    <t>Patrick W.</t>
  </si>
  <si>
    <t>RD 2, Box 781</t>
  </si>
  <si>
    <t>724-668-2709</t>
  </si>
  <si>
    <t>57-19-26</t>
  </si>
  <si>
    <t>Paluzzi</t>
  </si>
  <si>
    <t>Gino F. &amp; Linda F.</t>
  </si>
  <si>
    <t>1432 Poplar St.</t>
  </si>
  <si>
    <t>724-834-6121</t>
  </si>
  <si>
    <t>724-668-8309</t>
  </si>
  <si>
    <t>RD 4, Box 135</t>
  </si>
  <si>
    <t>John B. &amp; Betty J.</t>
  </si>
  <si>
    <t>Hilty</t>
  </si>
  <si>
    <t>57-19-027</t>
  </si>
  <si>
    <t>corporate</t>
  </si>
  <si>
    <t>RD 2, Box 842</t>
  </si>
  <si>
    <t>724-668-8954</t>
  </si>
  <si>
    <r>
      <t xml:space="preserve">02/17/07: SIGNED: $12/ac Standard CBMGL &amp; ROWA; processed signed package </t>
    </r>
    <r>
      <rPr>
        <sz val="9"/>
        <rFont val="Arial"/>
        <family val="2"/>
      </rPr>
      <t xml:space="preserve"> 02/16/07: corrected CBM Gas Lease: proof/print pkg for signing 2/17/07 12:00pm  02/13/07: offered $12/ac paid up standard CBMGL w/ ROWA- he took package to review; will make a decision by 02/20/07  02/12/07: mtg 12/13/07 7:00 pm  02/03/07: Mailed offer letter and supporting information  1/30/07: Title complete.</t>
    </r>
  </si>
  <si>
    <r>
      <t xml:space="preserve">02/03/07: needs colored light green on Salem status map and marked acquired on the status report  </t>
    </r>
    <r>
      <rPr>
        <sz val="9"/>
        <rFont val="Arial"/>
        <family val="2"/>
      </rPr>
      <t xml:space="preserve"> 01/19/07: Title completed.</t>
    </r>
  </si>
  <si>
    <r>
      <t xml:space="preserve">02/03/07: Leased to Jan Ondra; map will be scanned and sent for corrections to Salem status map  </t>
    </r>
    <r>
      <rPr>
        <sz val="9"/>
        <rFont val="Arial"/>
        <family val="2"/>
      </rPr>
      <t>01/19/07: Title completed.</t>
    </r>
  </si>
  <si>
    <t>61-03-00-0-118</t>
  </si>
  <si>
    <t>Carasia</t>
  </si>
  <si>
    <t>James J. Carasia Jr. &amp; Georgina L. Capasso</t>
  </si>
  <si>
    <t>1320 Latrobe Crabtree Rd.</t>
  </si>
  <si>
    <t>50-17-00-0-003; 61-08-00-0-010; 61-08-00-0-142</t>
  </si>
  <si>
    <t>Mains</t>
  </si>
  <si>
    <t>Dale T. &amp; Susan J.</t>
  </si>
  <si>
    <t>109 Twin Lakes Rd.</t>
  </si>
  <si>
    <t>50-17-00-0-007; 50-17-00-0-008</t>
  </si>
  <si>
    <t>Cusano</t>
  </si>
  <si>
    <t>William</t>
  </si>
  <si>
    <t>RD 12 Box 284</t>
  </si>
  <si>
    <t>Greenburg</t>
  </si>
  <si>
    <t>50-10-00-0-035</t>
  </si>
  <si>
    <t>First Comomnwealth Bank</t>
  </si>
  <si>
    <t>654 Philadelphia St., PO Box 400</t>
  </si>
  <si>
    <t>Indiana</t>
  </si>
  <si>
    <t>1/12/07: Title competed.</t>
  </si>
  <si>
    <t>57-23-00-0-074</t>
  </si>
  <si>
    <t>Hoschar</t>
  </si>
  <si>
    <t>Linda L. &amp; Philip S.</t>
  </si>
  <si>
    <t>1547 Route 819</t>
  </si>
  <si>
    <t>Carasea</t>
  </si>
  <si>
    <t>Tony &amp; Eleanor</t>
  </si>
  <si>
    <t>202 George St.</t>
  </si>
  <si>
    <t>Gerals &amp; Catherine</t>
  </si>
  <si>
    <t>1140 Beaver Run Rd.</t>
  </si>
  <si>
    <t>White</t>
  </si>
  <si>
    <t>Carole A.</t>
  </si>
  <si>
    <t>426 Hickory Dr.</t>
  </si>
  <si>
    <t>Angelo</t>
  </si>
  <si>
    <t>946 Nicklaus Dr.</t>
  </si>
  <si>
    <t>Laurel</t>
  </si>
  <si>
    <t>MD.</t>
  </si>
  <si>
    <t>Gigliotti</t>
  </si>
  <si>
    <t>Carmelita</t>
  </si>
  <si>
    <t>42 Meadow Dr.</t>
  </si>
  <si>
    <t>Hinerman</t>
  </si>
  <si>
    <t>Janet</t>
  </si>
  <si>
    <t>1124 Beaver Run Rd.</t>
  </si>
  <si>
    <t>Dominick</t>
  </si>
  <si>
    <t>Joseph J.</t>
  </si>
  <si>
    <t>Rd 1</t>
  </si>
  <si>
    <t>Beverly A.</t>
  </si>
  <si>
    <t>1561 Buffenmeyer Rd.</t>
  </si>
  <si>
    <t>724-838-9654</t>
  </si>
  <si>
    <r>
      <t xml:space="preserve">02/03/07: Mailed offer letter and supporting information </t>
    </r>
    <r>
      <rPr>
        <sz val="9"/>
        <rFont val="Arial"/>
        <family val="2"/>
      </rPr>
      <t xml:space="preserve"> 01/24/07: Title complete.</t>
    </r>
  </si>
  <si>
    <t>724-834-8261</t>
  </si>
  <si>
    <t>724-532-1183</t>
  </si>
  <si>
    <t>724-668-8838</t>
  </si>
  <si>
    <r>
      <t xml:space="preserve">02/03/07: Mailed offer letter and supporting information </t>
    </r>
    <r>
      <rPr>
        <sz val="9"/>
        <rFont val="Arial"/>
        <family val="2"/>
      </rPr>
      <t xml:space="preserve"> 01/19/07: Title completed.</t>
    </r>
  </si>
  <si>
    <t>412 McChesney Road</t>
  </si>
  <si>
    <t>57-19-00-0-019, 25, 40, 92, 93</t>
  </si>
  <si>
    <t>Mining, Co.</t>
  </si>
  <si>
    <t>Rosebud</t>
  </si>
  <si>
    <t>50-10-00-0-150, 50-10-00-0-283</t>
  </si>
  <si>
    <t>Heinnickel</t>
  </si>
  <si>
    <t>William and Sharon</t>
  </si>
  <si>
    <t>02/12/07: SIGNED $6/ac Non-Drilling CBM Gas Lease w/o ROWA</t>
  </si>
  <si>
    <t>724-836-3068</t>
  </si>
  <si>
    <t>50-05-057</t>
  </si>
  <si>
    <t>Cerilli</t>
  </si>
  <si>
    <t>Gregory B. &amp; Lorraine M.</t>
  </si>
  <si>
    <t>RD 9, Box 217</t>
  </si>
  <si>
    <t>724-836-0948</t>
  </si>
  <si>
    <t>3137/92</t>
  </si>
  <si>
    <t>50-10-011</t>
  </si>
  <si>
    <t>Westmoreland County</t>
  </si>
  <si>
    <t>50-10-080</t>
  </si>
  <si>
    <t>Heinnickel Farms, Inc.</t>
  </si>
  <si>
    <t>RD 9, Box 317</t>
  </si>
  <si>
    <t>724-837-9254</t>
  </si>
  <si>
    <t>50-10-021</t>
  </si>
  <si>
    <t>Lindwood Farms, Inc.</t>
  </si>
  <si>
    <t>460 Glemeade Rd.</t>
  </si>
  <si>
    <t>724-836-1802</t>
  </si>
  <si>
    <t>3381/278 &amp; 3373/412</t>
  </si>
  <si>
    <t>50-10-069</t>
  </si>
  <si>
    <t>Manqini</t>
  </si>
  <si>
    <t>Natalie C.</t>
  </si>
  <si>
    <t>P.O. Box 229</t>
  </si>
  <si>
    <t>3577/351</t>
  </si>
  <si>
    <t>50-10-159</t>
  </si>
  <si>
    <t>Carbone</t>
  </si>
  <si>
    <t>Natale J., III &amp; Elizabeth</t>
  </si>
  <si>
    <t>730 Weldon St.</t>
  </si>
  <si>
    <t>724-832-2560</t>
  </si>
  <si>
    <t>3577/346</t>
  </si>
  <si>
    <t>50-10-051</t>
  </si>
  <si>
    <t>Harris</t>
  </si>
  <si>
    <t>James E., Jr. &amp; Nancy L.</t>
  </si>
  <si>
    <t>51 Barnhart Rd.</t>
  </si>
  <si>
    <t>2829/283</t>
  </si>
  <si>
    <t>50-10-087</t>
  </si>
  <si>
    <t>William R.</t>
  </si>
  <si>
    <t>RD 2, Box 859</t>
  </si>
  <si>
    <t>100/8165 &amp; 3309/635</t>
  </si>
  <si>
    <t>50-11-096</t>
  </si>
  <si>
    <t>Battistella</t>
  </si>
  <si>
    <t>Adam J.</t>
  </si>
  <si>
    <t>John J. Jr. &amp; Carole A.</t>
  </si>
  <si>
    <t>1724 Lincoln Street</t>
  </si>
  <si>
    <t>57-23-00-0-045</t>
  </si>
  <si>
    <t>Ralph &amp; Rose (deceased)</t>
  </si>
  <si>
    <r>
      <t xml:space="preserve">12/12/06: mtg to correct signatures  12/11/06: SOGNED $12/ac standard CBM Gas Lease w/o ROWA (Specific ROW already acquired)  </t>
    </r>
    <r>
      <rPr>
        <sz val="10"/>
        <rFont val="Arial"/>
        <family val="2"/>
      </rPr>
      <t>12/08/06: mtg 12/11/06 9:30am  12/04/06: Mailed offer letter &amp; supporting information  7-18-08 Title complete and assigned file no.: 354 to Tara Henry.</t>
    </r>
  </si>
  <si>
    <t>50-04-00-0-017</t>
  </si>
  <si>
    <t>Repasky</t>
  </si>
  <si>
    <t>904 West Newton Rd.</t>
  </si>
  <si>
    <t>(724) 834-6049</t>
  </si>
  <si>
    <r>
      <t xml:space="preserve">12/18/06: Attempted contact.  </t>
    </r>
    <r>
      <rPr>
        <sz val="10"/>
        <rFont val="Arial"/>
        <family val="2"/>
      </rPr>
      <t>12/04/06: Mailed offer letter &amp; supporting information  6-17-05 Offered non-Surface lease.$4/ac bonus, $ 4/ac/yr rental. 1/8th, 5yr term, discuss lease with sisters ; not  signing, thinking about selling tract. 6-12-05 He wants sister to review lease; gave him deadline Monday 6-13-05.6-09-05 car there, but nobody would answer door 6-08-05 has no phone.5-18-05 mtg,Robert wants to discuss with siblings. 3484/0356 11-22-03, no contact to-date.</t>
    </r>
  </si>
  <si>
    <t>12/15/07: Not attmpting to acquire.</t>
  </si>
  <si>
    <r>
      <t>DON'T CONTACT UNTIL DISCUSSED.</t>
    </r>
    <r>
      <rPr>
        <sz val="9"/>
        <rFont val="Arial"/>
        <family val="0"/>
      </rPr>
      <t xml:space="preserve"> 10-30-04 spoke with wife, not in call after 6:00 pm. SEE note above for Carr Sr. for current activity. 11-18-03 requested okay to mail Lease form with cover ltr offer $2/ac bo, $4/ac/yr rental, 1/8th roy. &amp; CB Energy offer to exchange QCD for coal rights for lease of his &amp; fathers tracts. 2566/246 (CB Energy got QCD from Consolidated for this Tr., will exchange for Lease from both) Last Contact 10-31-03 @ 9:05 am, spoke with Marilyn, "men out harvesting" best time to call, "next week at lunch time", or "a rainy day" harvest should be finished in a week.</t>
    </r>
  </si>
  <si>
    <t>RD 12, Matt Shields Lane</t>
  </si>
  <si>
    <t>724-834-7580 &amp; 724-836-3357</t>
  </si>
  <si>
    <t>3137/646</t>
  </si>
  <si>
    <t>50-11-112</t>
  </si>
  <si>
    <t>Sekora</t>
  </si>
  <si>
    <t>John P., III &amp; Marilou E.</t>
  </si>
  <si>
    <t>P.O. Box 200</t>
  </si>
  <si>
    <t>Luxor</t>
  </si>
  <si>
    <t>724-834-3561</t>
  </si>
  <si>
    <t>2785/424</t>
  </si>
  <si>
    <t>Sloskey</t>
  </si>
  <si>
    <t>Berger</t>
  </si>
  <si>
    <t>Paul &amp; Roxanne</t>
  </si>
  <si>
    <t>RR 1, Box 511</t>
  </si>
  <si>
    <t>Mitchell</t>
  </si>
  <si>
    <t>Gloria M.</t>
  </si>
  <si>
    <t>RR 1, Box 597</t>
  </si>
  <si>
    <t>3179/242</t>
  </si>
  <si>
    <t>105/707</t>
  </si>
  <si>
    <t>3739/407</t>
  </si>
  <si>
    <t>3255/90</t>
  </si>
  <si>
    <t>2351/789</t>
  </si>
  <si>
    <t>3153/161</t>
  </si>
  <si>
    <t>3004/637</t>
  </si>
  <si>
    <t>2025/581</t>
  </si>
  <si>
    <t>2469/532 &amp; 3443/625</t>
  </si>
  <si>
    <t>001/24156</t>
  </si>
  <si>
    <t>2960/324</t>
  </si>
  <si>
    <t>2071/1097</t>
  </si>
  <si>
    <t>John Phillip, III, Rev Liv</t>
  </si>
  <si>
    <t>Kepple</t>
  </si>
  <si>
    <t>James L. &amp; Michelle L.</t>
  </si>
  <si>
    <t>Box 158</t>
  </si>
  <si>
    <t>1069/330</t>
  </si>
  <si>
    <t>57-24-024</t>
  </si>
  <si>
    <t>Slezak</t>
  </si>
  <si>
    <t>Fred J. &amp; Margaret S.</t>
  </si>
  <si>
    <t>P.O. Box 407</t>
  </si>
  <si>
    <t>724-668-8806</t>
  </si>
  <si>
    <t>3743/351</t>
  </si>
  <si>
    <t>57-24-026</t>
  </si>
  <si>
    <t>Kiley</t>
  </si>
  <si>
    <t>Mary Beth &amp; John P., Jr.</t>
  </si>
  <si>
    <t>26420 Clancey St.</t>
  </si>
  <si>
    <t>Roseville</t>
  </si>
  <si>
    <t>MI</t>
  </si>
  <si>
    <t>586-776-7858</t>
  </si>
  <si>
    <t>0104/7844</t>
  </si>
  <si>
    <t>Robert</t>
  </si>
  <si>
    <t>Wayne C. &amp; Hope L.</t>
  </si>
  <si>
    <t>RD 9, Box 264</t>
  </si>
  <si>
    <t>724-668-2833</t>
  </si>
  <si>
    <t>50-04-008</t>
  </si>
  <si>
    <t>Huffman</t>
  </si>
  <si>
    <t>Elizabeth A.</t>
  </si>
  <si>
    <t>12675 Fairbrook Rd.</t>
  </si>
  <si>
    <t>San Diego</t>
  </si>
  <si>
    <t>CA</t>
  </si>
  <si>
    <t xml:space="preserve">William R.  </t>
  </si>
  <si>
    <t>RD2 Box 859</t>
  </si>
  <si>
    <t>RR 3 Box 450</t>
  </si>
  <si>
    <t>10/24/05: Title complete</t>
  </si>
  <si>
    <t>50-10-00-0-087, 50-11-00-0-041-90-100</t>
  </si>
  <si>
    <t>50-10-00-0-087</t>
  </si>
  <si>
    <t>First Commonwealth Trust Co.</t>
  </si>
  <si>
    <t>654 Philadelphia St., PO BOX 400</t>
  </si>
  <si>
    <t>50-10-00-0-132</t>
  </si>
  <si>
    <t>Polinsky</t>
  </si>
  <si>
    <t>Robert S. &amp; Kimberly A.</t>
  </si>
  <si>
    <t>97 Barnhart Rd.</t>
  </si>
  <si>
    <t>50-10-00-0-096</t>
  </si>
  <si>
    <t>Jones</t>
  </si>
  <si>
    <t>Kenneth &amp; Sheri</t>
  </si>
  <si>
    <t>RD 12, Box 449</t>
  </si>
  <si>
    <t>50-10-00-0-095</t>
  </si>
  <si>
    <t>Pomponi</t>
  </si>
  <si>
    <t>Robert D. &amp; Elizabeth A.</t>
  </si>
  <si>
    <t>RD 12, Box 448</t>
  </si>
  <si>
    <t>50-10-00-0-094</t>
  </si>
  <si>
    <t>Gillespie</t>
  </si>
  <si>
    <t>James &amp; Dolores M.</t>
  </si>
  <si>
    <t>RR 16, Box 447-A</t>
  </si>
  <si>
    <t>50-10-00-0-093</t>
  </si>
  <si>
    <t>Allwine</t>
  </si>
  <si>
    <t>Robert F. &amp; Mildred B.</t>
  </si>
  <si>
    <t>RD 12, Box 447</t>
  </si>
  <si>
    <t>50-10-00-0-123</t>
  </si>
  <si>
    <t>50-10-00-0-158</t>
  </si>
  <si>
    <t>50-10-00-0-284</t>
  </si>
  <si>
    <t>61-03-00-0-001</t>
  </si>
  <si>
    <t>61-03-00-0-002</t>
  </si>
  <si>
    <t>61-03-00-0-034</t>
  </si>
  <si>
    <t>57-21-00-0-034</t>
  </si>
  <si>
    <t>57-21-00-0-037</t>
  </si>
  <si>
    <t>57-21-00-0-033</t>
  </si>
  <si>
    <t>57-21-00-0-052</t>
  </si>
  <si>
    <t>57-21-00-0-032</t>
  </si>
  <si>
    <t>61-01-00-0-001</t>
  </si>
  <si>
    <t>61-01-00-0-006</t>
  </si>
  <si>
    <t>57-20-00-0-016</t>
  </si>
  <si>
    <t>57-20-00-0-080</t>
  </si>
  <si>
    <t>57-20-00-0-020</t>
  </si>
  <si>
    <t>75-21-00-0--023</t>
  </si>
  <si>
    <t>57-20-00-0-081</t>
  </si>
  <si>
    <t>57-20-00-0-077</t>
  </si>
  <si>
    <t>57-19-00-0-050; 57-19-00-0-051; 57-19-00-0-161</t>
  </si>
  <si>
    <t xml:space="preserve">57-23-00-0-048; 57-23-00-0-088 </t>
  </si>
  <si>
    <t>57-24-00-0-009</t>
  </si>
  <si>
    <t>57-24-00-0-031</t>
  </si>
  <si>
    <t>57-20-00-0-059</t>
  </si>
  <si>
    <t>57-23-00-0-060; 57-23-00-0-062</t>
  </si>
  <si>
    <t>61-03-00-0-011; 61-03-00-0-014; 61-03-00-0-017; 61-03-00-0-013; 61-03-00-0-016; 61-03-00-0-015; 61-03-00-0-025; 61-03-00-0-068; 61-03-00-0-069; 61-03-00-0-088</t>
  </si>
  <si>
    <t>61-03-00-0-039</t>
  </si>
  <si>
    <t>61-03-00-0-011; 61-03-00-0-068</t>
  </si>
  <si>
    <t>619 Mansfield Road</t>
  </si>
  <si>
    <t>I</t>
  </si>
  <si>
    <t>Walter Z.</t>
  </si>
  <si>
    <t>724-834-5557</t>
  </si>
  <si>
    <t xml:space="preserve">Dillion </t>
  </si>
  <si>
    <t>C</t>
  </si>
  <si>
    <t>D</t>
  </si>
  <si>
    <t>E</t>
  </si>
  <si>
    <t>Total Pipelines</t>
  </si>
  <si>
    <t>SIGNED 11-12-03 (see terms above)</t>
  </si>
  <si>
    <t>Tax ID</t>
  </si>
  <si>
    <t>Gross Ac</t>
  </si>
  <si>
    <t>Net Ac</t>
  </si>
  <si>
    <t>(724) 537-5483</t>
  </si>
  <si>
    <t>Short Comment</t>
  </si>
  <si>
    <t>PA</t>
  </si>
  <si>
    <t>Greensburg</t>
  </si>
  <si>
    <t>LOC</t>
  </si>
  <si>
    <t>Money</t>
  </si>
  <si>
    <t>Commit'd</t>
  </si>
  <si>
    <t xml:space="preserve"> Money</t>
  </si>
  <si>
    <t>Spent</t>
  </si>
  <si>
    <t xml:space="preserve"> Net Acre</t>
  </si>
  <si>
    <t xml:space="preserve"> Acquired</t>
  </si>
  <si>
    <t xml:space="preserve"> Contact</t>
  </si>
  <si>
    <t>Phone</t>
  </si>
  <si>
    <t>Grantor</t>
  </si>
  <si>
    <t>724-668-7955 (H) 412-558-0886 cell</t>
  </si>
  <si>
    <t>128 Bliss Lane</t>
  </si>
  <si>
    <t>J</t>
  </si>
  <si>
    <t>K</t>
  </si>
  <si>
    <t>L</t>
  </si>
  <si>
    <t xml:space="preserve">Heinnickel, Phillip </t>
  </si>
  <si>
    <r>
      <t>SIGNED 11-6-03:</t>
    </r>
    <r>
      <rPr>
        <sz val="9"/>
        <rFont val="Arial"/>
        <family val="0"/>
      </rPr>
      <t xml:space="preserve"> $3/ft when built, path approved by C. Carlson, plat attached as Exh. "A". Required along southern boundary 3578/0537,   28.559 acres.Esti 700ft.</t>
    </r>
  </si>
  <si>
    <r>
      <t>SIGNED 11-12-03:</t>
    </r>
    <r>
      <rPr>
        <sz val="9"/>
        <rFont val="Arial"/>
        <family val="0"/>
      </rPr>
      <t xml:space="preserve"> $1.50/ft for lines to carry gas from outside properties when built, not site specific. Location restrictions.</t>
    </r>
  </si>
  <si>
    <r>
      <t xml:space="preserve">SIGNED 11-12-03: </t>
    </r>
    <r>
      <rPr>
        <sz val="9"/>
        <rFont val="Arial"/>
        <family val="0"/>
      </rPr>
      <t>$1.50/ft for lines to carry gas from outside properties when built, not site specific. Location restrictions.</t>
    </r>
  </si>
  <si>
    <r>
      <t>SIGNED 11-06-03:</t>
    </r>
    <r>
      <rPr>
        <sz val="9"/>
        <rFont val="Arial"/>
        <family val="0"/>
      </rPr>
      <t xml:space="preserve"> $1.50/ft for lines to carry gas from outside properties when built, not site specific. Location restrictions.</t>
    </r>
  </si>
  <si>
    <r>
      <t xml:space="preserve">SIGNED </t>
    </r>
    <r>
      <rPr>
        <sz val="9"/>
        <rFont val="Arial"/>
        <family val="0"/>
      </rPr>
      <t>an "anywhere" ROWA (see rider limitations) for "foreign gas" $2/ft if/when built. (see CBM Gas Lease above) same date as CBM Gas Lease.</t>
    </r>
  </si>
  <si>
    <t>Graham</t>
  </si>
  <si>
    <t>61-02-00-0-056</t>
  </si>
  <si>
    <r>
      <t xml:space="preserve">SIGNED: 3-31-06 </t>
    </r>
    <r>
      <rPr>
        <sz val="9"/>
        <rFont val="Arial"/>
        <family val="0"/>
      </rPr>
      <t>$12 B, $8 R, 1/8th roy., 5yr term, w/ blanket row.3-21-06 mtg, Offered $8 bonus, $8ac rental,1/8th. roy., 5yr, term, considering, but wants me to check his other tract to see if he owns his coal. FU 3/28/06. 3-14-06 Title completed &amp; assigned.</t>
    </r>
  </si>
  <si>
    <r>
      <t>SIGNED $4ac B, $4ac/yr R, 1/8th, 5yr term</t>
    </r>
    <r>
      <rPr>
        <sz val="9"/>
        <rFont val="Arial"/>
        <family val="0"/>
      </rPr>
      <t>.agreed to sign, will leave signed lease for pick up on 6-13-05 6-2-05 Had to cancel mtg, had to work. Said he would call 6-8-05. .5-11-05 Nobody home.4-19-05 mtg, booked mtg 4-21-05. 4-15-05Will call me 4-16-05. 4-13-05 mtg, took lease to review.4-7-05 LM. 3-29-05  interested, busy, wants to call me this week.3-25-05 reviewed &amp; posted; 3-13-05 title completed. O&amp;G leased to Atlas America, Inc. 5 yrs, 1/8, expires 1-17-2008 if not released, or HBP, see 003/23145.</t>
    </r>
  </si>
  <si>
    <r>
      <t xml:space="preserve">12/06/06: Mailed offer ltr w/ supporting information w/ non-surface pkg.  </t>
    </r>
    <r>
      <rPr>
        <sz val="10"/>
        <rFont val="Arial"/>
        <family val="2"/>
      </rPr>
      <t>11/22/06: prep nonsurf. Pkg  11/20/06: very negative: barely approved of having pkg sent via mail- will not have a formal meeting  11/18/06: Attempted contact.  6-29-06 MOL 5-5-06 Title completed &amp; assigned file no.: 323.</t>
    </r>
  </si>
  <si>
    <t>See notes above.</t>
  </si>
  <si>
    <t>2008/044, 3575/560, 3586/123, see comment above</t>
  </si>
  <si>
    <t>2143/1016, 3586/123, see comment above</t>
  </si>
  <si>
    <t>3586/123, 3587/120, see comment above</t>
  </si>
  <si>
    <t>2008/044, 3586/123, see comment above</t>
  </si>
  <si>
    <r>
      <t xml:space="preserve">01/18/07: long phone conversation, he refuses to have a meeting or sign his name "in 15 different places" to a document (sent via his request) that he admits he does not understand. He is unclear on horizontal drilling as well, but willing to be updated in the future if any changes are made  </t>
    </r>
    <r>
      <rPr>
        <sz val="9"/>
        <rFont val="Arial"/>
        <family val="2"/>
      </rPr>
      <t>01/04/07: prep standard and non-drilling CBMGL w/ ROWA and mailed at his request  12/20/06: Prep/mailed offer letters w/ suppporting information  12/14/06: Title completed.</t>
    </r>
  </si>
  <si>
    <r>
      <t xml:space="preserve">01/18/07: couldn't find the home, phone # is 724-834-7068; he is deceased, there is a widow. She is elderly and being hounded by another gas company right now - doesn't want bothered, said follow up in a year or two. </t>
    </r>
    <r>
      <rPr>
        <sz val="9"/>
        <rFont val="Arial"/>
        <family val="2"/>
      </rPr>
      <t xml:space="preserve"> 01/17/07: Prep CBMGL/ROWA pkg; couldn't locate dwelling  12/20/06: Prep/mailed offer letters w/ suppporting information  12/18/06: Title completed.</t>
    </r>
  </si>
  <si>
    <t>(724) 834-7068</t>
  </si>
  <si>
    <t>Hill</t>
  </si>
  <si>
    <t>Charles B. &amp; Heather N.</t>
  </si>
  <si>
    <t>109 Todd Ln.</t>
  </si>
  <si>
    <r>
      <t xml:space="preserve">01/27/07: SIGNED $6/ac Non-Drilling CBM Gas Lease with Blanket Right of Way Agreement </t>
    </r>
    <r>
      <rPr>
        <sz val="9"/>
        <rFont val="Arial"/>
        <family val="2"/>
      </rPr>
      <t xml:space="preserve"> 01/23/07: mtg to sign 1/27/07 10am unless Att. says otherwise before then 01/17/07: Lessor's attorney was away for a few days this week, he'll call me in the beginning of the week; again stated he wants to sign  01/15/07: Offered $12/ac standard CBMGL and $6/ac Non-drilling CBMGL w/ ROWA; he verbally committed to sign, lease is going to his nephew to review, will call me within the next 3 days  01/09/07: MTG 01/15/07 10:00 am completed both CBM Gas Leases w/ ROWA/proofed/printed   01/05/07: sent mail out offer letter and supporting information  12/20/06: Title completed.</t>
    </r>
  </si>
  <si>
    <t>Apt. 101, 1999 Green St.</t>
  </si>
  <si>
    <t xml:space="preserve">     Comments</t>
  </si>
  <si>
    <t>No.</t>
  </si>
  <si>
    <t>CBMG LEASE TOTALS</t>
  </si>
  <si>
    <t>Schlemmer</t>
  </si>
  <si>
    <t>Robert W., Jr.</t>
  </si>
  <si>
    <t>RD 2, Box 123</t>
  </si>
  <si>
    <t>New Alexandria</t>
  </si>
  <si>
    <t>724-668-8242</t>
  </si>
  <si>
    <t>57-15-068</t>
  </si>
  <si>
    <t>57-15-067</t>
  </si>
  <si>
    <t>Edward H. &amp;               A.kathleen</t>
  </si>
  <si>
    <t>02/05/07: Received copies of Ms. Seanor/Durco's husbands' obituaries and S. Bennett's POA  01/22/07: Bennett received POA; will sent it along with Ms.Seanor's husbands obituary this week  01/18/07: received Grace's social security number, completed processing pkg 01/17/07: Processed signed pkg, created highlighted maps, purchase reports, GLEP/GWM copies  01/16/07: mailed all interest holders copies of notarized CBMGL and ROWA  01/11/07: SIGNED FOR $6/ac Nondrilling lease with Blanket Right of Way Agreement  01/09/07: copy of Power Of Attorney will be coming from Buchannan's law office  01/08/07: left message for Susan Bennet verifying mtg location for 01/12/07  01/05/07: mtg 01/12/07 10:30am @ W. Ruffner's home with all 6 interest holders, reviewed and printed pkg &amp; ROWA  01/04/07: mtg for 01/12/07 10:30am  01/03/07: spoke to Susan Bennett - she verbally committed to sign, phone mtg w/ Kathryn Neal: verified all interest holders spelling and addresses; prep standard &amp; non-drilling CBMGL pkgs w/ ROWA  12/05/06: Prepared mail out letter offers; mailed with supporting information  Held off on contact, reason, Goldie Durco's (Atty) see notes on tract #48. 4-21-05 reviewed &amp; assigned; 3-30-05 title completed, received 4-13-05.</t>
  </si>
  <si>
    <t>57-20-00-0-113</t>
  </si>
  <si>
    <t>57-20-00-0-017</t>
  </si>
  <si>
    <t>Altieri</t>
  </si>
  <si>
    <t>Yony J.</t>
  </si>
  <si>
    <t>186 DeVinney Road</t>
  </si>
  <si>
    <t>724-668-0001</t>
  </si>
  <si>
    <r>
      <t xml:space="preserve">02/05/07: sent mail out information and offer Left messages Olga's # 724-537-7627  </t>
    </r>
    <r>
      <rPr>
        <sz val="10"/>
        <rFont val="Arial"/>
        <family val="2"/>
      </rPr>
      <t>12/15/06: Left message.  12/04/06: Mailed offer letter &amp; supporting information  7-1-06 Title complete and assigned file no.: 350 to Tara Henry.</t>
    </r>
  </si>
  <si>
    <r>
      <t xml:space="preserve">02/05/07: owned by Robert J. Kepple; he attended mtg w/ his father, spoke w/ wife, they are still not interested  </t>
    </r>
    <r>
      <rPr>
        <sz val="10"/>
        <rFont val="Arial"/>
        <family val="2"/>
      </rPr>
      <t>12/06/06: Mailed offer ltr w/ supporting information  6-29-06 MOL to right add. 4-5-06 mailed ltr offer $12 B, $8 R, 1/8th roy, 5yr term, &amp; CBM Info. 3-18-06 Title completed &amp; assigned.</t>
    </r>
  </si>
  <si>
    <t>215-657-8471</t>
  </si>
  <si>
    <t>02/26/07: left message with Beth- took my contact information, he'll call to schedule a meeting</t>
  </si>
  <si>
    <t>61-05-00-0-132</t>
  </si>
  <si>
    <t>Lechman</t>
  </si>
  <si>
    <t xml:space="preserve">See Comments above. </t>
  </si>
  <si>
    <t>(724) 668-8830</t>
  </si>
  <si>
    <r>
      <t xml:space="preserve">02/27/07: acreage needs changed to 97.5 surface acres; an entry below created for Jan Ondra; 26.957 acres leased </t>
    </r>
    <r>
      <rPr>
        <sz val="10"/>
        <rFont val="Arial"/>
        <family val="2"/>
      </rPr>
      <t xml:space="preserve"> 02/26/07: called lessor, but no answer, left message for them to get back in touch with me  01/11/07: left GLEP notice.  12/14/06: Offered $12/ac CBMGL/ROWA &amp; $6/ac non-drilling CBMGL w/o ROWA: they do not want any kind of drilling; two brothers involved; Dwight works until evenings. Left my card - they will discuss and call me.  7-11-06 relative said they moved back into the house; sent MOL to correct address 6-29-09 Sent mail out letter offer to son Loren Steel, him and his brother will make the decisions regarding the property per Barbara (stepmother)</t>
    </r>
  </si>
  <si>
    <r>
      <t xml:space="preserve">02/27/06: SIGNED $6/ac (paid-up) non-drilling CBMGL w/o ROWA </t>
    </r>
    <r>
      <rPr>
        <sz val="9"/>
        <rFont val="Arial"/>
        <family val="2"/>
      </rPr>
      <t xml:space="preserve"> 02/24/07: mtg 2/27/07 6:00 pm; received titles back from various tracts owned by Lessor  02/23/07: reviewed Non-Drilling CBMGL Pkg; attempted to set up mtg, Lessor will pick an evening for this week, added phone numbner to status report: 724-537-2558  02/07/07: phone convo: question/answer session- he will call me in beginning of next week to set up mtg to sign  02/03/07: Mailed offer letter and supporting information  01/22/07: Title completed.</t>
    </r>
  </si>
  <si>
    <r>
      <t xml:space="preserve">02/28/07: processed signed pkg; created purchase report, highlighted maps, GLEP/GWM copies, mailed notarized copies to Lessor </t>
    </r>
    <r>
      <rPr>
        <b/>
        <sz val="9"/>
        <rFont val="Arial"/>
        <family val="0"/>
      </rPr>
      <t xml:space="preserve"> 02/26/07: SIGNED $6/ac Non-drilling CBM Gas Lease w/o ROWA  </t>
    </r>
    <r>
      <rPr>
        <sz val="9"/>
        <rFont val="Arial"/>
        <family val="2"/>
      </rPr>
      <t>02/23/07: went to meeting at 10 a.m., lessors wife rescheduled meeting for Monday 02-26-07 at 10 a.m.  02/21/07: mtg to sign 2/23/07 10am   02/20/07: wants to execute pkg this week; will talk w/ Vince Mangini first and call me to schedule an apt.   01/31/07: he will be away until 2/18/07; attorney has no major concerns - expressed he wants to sign. Follow up 2/20/07   01/20/07: per wife call back 9:00 AM Monday; Mangini will talk to him in the meantime  01/08/07: pkg taken to attorney Bill Stillwagon  12/27/06: MTG Offered $6/ac nonsurface CBMGL with ROWA; took pkg for attorney to review  12/20/06: set up mtg for 12/27/06 9:30 am  12/18/06: Left msg w/ Wife; will not meet before Christmas  12/15/06: Tract added.</t>
    </r>
  </si>
  <si>
    <r>
      <t xml:space="preserve">02/28/07: SIGNED $6/ac non-drilling CBMGL w/ ROWA  </t>
    </r>
    <r>
      <rPr>
        <sz val="9"/>
        <rFont val="Arial"/>
        <family val="2"/>
      </rPr>
      <t xml:space="preserve">02/23/07: left message requesting mtg  01/29/07: left a msg to schedule a mtg one evening this week  01/18/07: left message (their mother signed our lease 1/12/07)  12/11/06: Left message.  12/05/06: Prepared mail out letter offers; mailed with supporting information   11/29/06: left msg  11/27/06: Unavailable.  11/18/06: will schedule mtg for week after Thanksgiving  7-12-06 Carole called; answered ?'s; will call back to set up mtg. 6-29-06 LM 6-6-06 MOL. able to add to ex A stick to bound lines/rdways 5-12-05 Offered $4ac b, $4ac yr R, 1/8th roy., 5yr term, riders 1,2, 3.  Atty advised not to sign because of perpetual ROW. 5-2-05 Atty will email request. 4-15-05 mtg, decided to let atty review.4-14-05 mtg, wants to sign on 4-15-05. 4-11-05 booked mtg 4-14-05.4-5-05 cld, wants to FU 4-11-05. 4-2-05 Wants to call him on 4-4-05. 3-28-05 mailed lease. 3-25-05 Interested, mailed CBM info. Leased to Doran &amp; associates, Inc. 3 yrs, 1/8th, expired 4-9-1988, if not HBP.  </t>
    </r>
  </si>
  <si>
    <r>
      <t xml:space="preserve">03/01/07: processed signed CBMGL and ROWA; created purchase reports, hilighted maps, GLEP and GWM copies </t>
    </r>
    <r>
      <rPr>
        <b/>
        <sz val="9"/>
        <rFont val="Arial"/>
        <family val="0"/>
      </rPr>
      <t xml:space="preserve"> 02/28/07: SIGNED FOR $6/ac CBMGL and 43.43 surface acres- ROWA </t>
    </r>
    <r>
      <rPr>
        <sz val="9"/>
        <rFont val="Arial"/>
        <family val="2"/>
      </rPr>
      <t xml:space="preserve"> 02/26/07: called lessor, but no answer, left message for them to get back in touch with me  02/23/07: mtg 2/28/07 6:00 pm  02/14/07: completed legal description and CBMGL &amp; ROWA  02/08/07: phone converstion: question/answer session, will sched mtg for an evening next week; prep both leases &amp; ROWA   02/03/07: Mailed offer letter and supporting information  01/19/07: Title completed.</t>
    </r>
  </si>
  <si>
    <r>
      <t xml:space="preserve">03/02/07: stopped by lessors but werent available, left GLEP notice  </t>
    </r>
    <r>
      <rPr>
        <sz val="9"/>
        <rFont val="Arial"/>
        <family val="2"/>
      </rPr>
      <t>02/28/07: left message for them to return call as soon as possible  02/03/07: Mailed offer letter and supporting information  01/19/07: Title completed.</t>
    </r>
  </si>
  <si>
    <r>
      <t xml:space="preserve">03/02/07: stopped by lessors but werent available, left GLEP notice </t>
    </r>
    <r>
      <rPr>
        <sz val="9"/>
        <rFont val="Arial"/>
        <family val="2"/>
      </rPr>
      <t xml:space="preserve"> 02/03/07: Mailed offer letter and supporting information  01/25/07: Title complete</t>
    </r>
  </si>
  <si>
    <t>61-05-00-0-106, 61-02-00-0-070, 61-02-00-0-025, 61-02-00-0-073</t>
  </si>
  <si>
    <t>201 Shady Road</t>
  </si>
  <si>
    <r>
      <t xml:space="preserve">03/09/07: mailed offer letter and updated list of signed landowners </t>
    </r>
    <r>
      <rPr>
        <sz val="10"/>
        <rFont val="Arial"/>
        <family val="2"/>
      </rPr>
      <t xml:space="preserve"> 02/26/07: no answer and no machine  12/11/06: Mrs. Bowman said they won't do anything with methane because we don't heat homes.  Supposedly their neighboring town is heated by methane and we claim it can't be done.  11/30/06: mailed offer ltr  8-13-05 Offered $4/ac B, $4/ac/yr R, 1/8th roy., 5yr term, riders 1,2, 3;undecided at this time, she would call me when she wants to lease.6-13-05  spoke w/ daughter, LM 6-2-05 LM. 3756/646, 3756/649 &amp; 3757/1 all 5.0304ac, 1.16ac &amp; 46.97ac conveyed by QCD instr. Number   200307070052904, Last call 11-5-03 various times, no answer. 10-28-03 @ 4:27pm, left VM on recorder.</t>
    </r>
  </si>
  <si>
    <r>
      <t xml:space="preserve">03/10/07: left message  </t>
    </r>
    <r>
      <rPr>
        <sz val="9"/>
        <rFont val="Arial"/>
        <family val="2"/>
      </rPr>
      <t>02/26/07: left message  02/12/07: gave contact information and deadline of 2/20/07; left pkg for review  02/09/07: Prepared Non-Drilling CBMGL pkg  02/07/07: office # (724) 468-3548; Mtg 02/12/07 10:00 a.m. at his office 200 Brush Run Road  12/11/06: Received offer ltr &amp; supporting information "It's under review but we are not taking any action right now". Willing to be updated if any changes are made.  12/02/06: Mailed offer letter and information  11/27/06: wife declared unintersted only permit info via mail; they'll "contact me at their convenience"  11/20/06: Attempted contact.  11/18/06: Attempted contact.  6-29-06 lm 6-22-06 LM. 4-5-06 Offered $12 B, $8 R, 1/8th roy., 5yr term, Atlas drilling co, is in the process of drilling 3rd well on tract; wants to wait, but conact him in couple months. 8-13-05 Offered $4/ac B, $4/ac/yr R, 1/8th roy., 5yr term, riders 1,4.6.; neighbors very upset, Atlas Drilling Co. drilled wells &amp; one neighbor lost water source. 5-25-05 Stopped twice, nobody home. 5-16-05 Interested, but Atlas Drilling are drilling on tract, wants to discuss with wife.FU on 5-24-05. 5-12-05 LM. 5-2-05 Wants CBM info mailed for review. 3-25-05 reviewed &amp; posted; 3-17-05 title completed. O&amp;G leased to M.M.&amp; V. Energy, LLC, 3 yrs, expires 10-11-2007 if not released, or HBP. See 004/71981.</t>
    </r>
  </si>
  <si>
    <t>4719 W. Lawnview Avenue</t>
  </si>
  <si>
    <t>(C) (412) 418-0176, (O) (412) 881-9205</t>
  </si>
  <si>
    <t>724-837-0709; Son's cell (248) 521-3215</t>
  </si>
  <si>
    <t>446 Cavalry Hill Road</t>
  </si>
  <si>
    <r>
      <t xml:space="preserve">03/13/07: mailed offer letter  </t>
    </r>
    <r>
      <rPr>
        <sz val="9"/>
        <rFont val="Arial"/>
        <family val="2"/>
      </rPr>
      <t>03/12/07: called lessor in San Diego, CA and left message on voicemail to call me as soon as she can regarding proposal   12/08/06: Mailed offer letter, GLEP information, and list of signed landowners  6-29-06 sent MOL to correct address 6-22-06 LM 5-17-06 LM.  4-5-06 mailed offer ltr &amp; CBM info. 2-4-06 Offered $8B, $8R, 1/8th roy. 5yr term. Wants updated list of signed LO's,FU 3-4-06. 8-19-05 mailed updated list of signed LO's. 8-13-05 wants list of signed LO's. 7-5-05 LM. Wants call on 9-12-05. 7-2-05 No answer. 5-26 LM. 4-13-05 Offered $4/ac B, $4/ac/yr R, 1/8th roy., 5yr term, riders 1,4,6.; Wants FU call atend of May. 4-4-05 wants  to discuss w/ husband.FU call on 4-11-05. 3-29-05 Mailed offer ltr.3-25-05 reviewed &amp; posted; 3-17-05 title completed. No OGL of record.</t>
    </r>
  </si>
  <si>
    <r>
      <t xml:space="preserve">03/13/07: mailed offer letter  </t>
    </r>
    <r>
      <rPr>
        <sz val="10"/>
        <rFont val="Arial"/>
        <family val="2"/>
      </rPr>
      <t xml:space="preserve">03/02/07: left message for Erica  12/05/06: Prepared mail out letter offers; mailed with supporting information  6-22-06 LM  4-5-06 mailed ltr offer $12 b, $8 r, 1/8th roy, 5yrtem. &amp; CBM Info.8-13-05 LM,6-13-05 LM. 6-9-05 LM. .6-2-05 Wants me to call her back 6-6-05. 4-21-05 reviewed &amp; assigned; 3-23-05 title completed &amp; 4-13-05 delivered. </t>
    </r>
  </si>
  <si>
    <r>
      <t xml:space="preserve">03/14/07: Sent mail out letter offers and updated information  </t>
    </r>
    <r>
      <rPr>
        <sz val="10"/>
        <rFont val="Arial"/>
        <family val="2"/>
      </rPr>
      <t>12/02/06: Prepared pkg and mailed w/ supporting GLEP information  11/18/06: will not have mtg or consider leasing; "refuses to give up mineral rights"  6-29-06 LM 5-25-06 MOL 8-12-05 Offered $4/ac bonus, $4/ac/yr rental, 1/8th roy. 5yr term, riders 1,4,6.; very stern in his disinterest. "Not wanting  land disturbed"  not open for further discussion &amp; not hurting for money. 5-11-05 no answer. 5-4-05 no answer 5-3-05 no answer,5-2-05 no answer. 4-21-05 reviewed &amp; assigned; 3-30-05 title completed, received 4-13-05.</t>
    </r>
  </si>
  <si>
    <r>
      <t xml:space="preserve">03/14/07: Sent mail out letter offers and updated information  </t>
    </r>
    <r>
      <rPr>
        <sz val="8"/>
        <rFont val="Arial"/>
        <family val="2"/>
      </rPr>
      <t>01/18/07: Left message for Carole  12/11/06: Carole is the decision maker, she was unavailable  12/05/06: Prepared mail out letter offers; mailed with supporting information  6-16-06 No interest in leasing: intend on selling property. 6-3-06 best time week evenings 5-25-06 MOL 2-4-06 Not willing to sign at this time; might have buyer for tract, FU in April. 1-26-06 prep offer &amp; payment ltr; mailed. 1-6-06 Offered $8 bonus, $8/ac/yr rental, 1/8th roy., 5yr term, w/Blanket row. Requested  mail another lease pkg for review. 8-12-05 Gave same response to May offer.. not willing to negotiate. 5-12-05 Offered $4/ac B, $4/ac/yr R, 1/8th roy., 5yr term, riders 1,4,6; "not wanting to lease at this time,  thinking about developing property." 5-11-05 LM. 5-3-05 Wants CBM mailed for review. 4-21-05 reviewed &amp; assigned; 3-30-05 title completed, received 4-13-05.</t>
    </r>
  </si>
  <si>
    <r>
      <t xml:space="preserve">03/14/07: Sent mail out letter offers and updated information </t>
    </r>
    <r>
      <rPr>
        <sz val="9"/>
        <rFont val="Arial"/>
        <family val="2"/>
      </rPr>
      <t xml:space="preserve"> 03/12/07: spoke with lessor, when I stated who I was and what I was calling for she hung up the phone.  03/05/07: stopped lessors but unavailable  01/20/07: "I don't want bothered"; she manages the property on her own, hung up on me  01/19/07: prep non-drill CBMGL pkg: found apartment complex, could not get in  01/09/07: attempted contact; left GLEP notice on door  7-11-06 Ms. Mumau is not interested, son has power of attorney over her but she doesn't want him contacted; not interested at all. 6-29-06 sent mail out ltr offer, glep info, cbm info, list of signed LO's. 6-7-06 Title complete and assigned file no.: 351.</t>
    </r>
  </si>
  <si>
    <r>
      <t>03/14/07: Sent mail out letter offers and updated information</t>
    </r>
    <r>
      <rPr>
        <sz val="9"/>
        <rFont val="Arial"/>
        <family val="2"/>
      </rPr>
      <t xml:space="preserve">; correct address is 202 Quarry Drive </t>
    </r>
    <r>
      <rPr>
        <b/>
        <sz val="9"/>
        <rFont val="Arial"/>
        <family val="0"/>
      </rPr>
      <t xml:space="preserve">  </t>
    </r>
    <r>
      <rPr>
        <sz val="9"/>
        <rFont val="Arial"/>
        <family val="2"/>
      </rPr>
      <t>01/20/07: he wouldn't sign anything for less than $10/ac; still not interested - he said to call him back in a few months  11/24/06: Offered $6/ac Nonsurface CBM Gas Lease without ROWA: "Sounds like a good idea right now, but once activity starts happening it probably won't be." and "Taking it to the attorney will eat away too much of the rental money to make it worth it." They are just "not interested right now" and concerned about all the non-coal owners; their neighbor across the street is one.  They also kept referring to Beldon &amp; Blake's project in Indiana County  11/20/06: prep nonsurf CBMGL/ROW  11/18/06: mtg ste for 11/24/06  3-22-06 Discuss with his son's &amp; their not wanting to sign at this time; "not sure if they want their land disturbed." FU in a couple months. 3-17-06 Offered $8 B, $8/ac/yr R, 1/8th roy., 5yr term. considering, wants to discuss with son, booked FU 3-22-06. 3-17-06 Title completed, assigned.</t>
    </r>
  </si>
  <si>
    <t xml:space="preserve">202 Quarry Dr. </t>
  </si>
  <si>
    <r>
      <t xml:space="preserve">03/14/07: needs to be marked acquired; its owned by GLEP </t>
    </r>
    <r>
      <rPr>
        <sz val="10"/>
        <rFont val="Arial"/>
        <family val="2"/>
      </rPr>
      <t xml:space="preserve"> Great Lakes Energy Partners, LLC acquired the coal rights on this tract from CB Energy, Inc. These rights were offered to E. Carr in exchange for CBMGL on this tract &amp; his fathers.</t>
    </r>
  </si>
  <si>
    <r>
      <t xml:space="preserve">03/16/07: stopped by residence but no answer, Left GLEP </t>
    </r>
    <r>
      <rPr>
        <sz val="8"/>
        <rFont val="Arial"/>
        <family val="2"/>
      </rPr>
      <t xml:space="preserve"> 03/14/07: Sent mail out letter offers and updated information  02/26/07: left message with wife; she took my info. but doesn't believe her husband will be intenrested  12/12/06: completed bring down, updated file, mailed offer ltr &amp; supporting information, and prepared CBM Gas lease and ROWA pkg  11/27/06: unavailable until late evenings; took my info  11/22/06: Call Mon. to try to sched. an appt. (Dairy farmer; afternoons are best)  6-12-06 rude, not interested, slammed door in my face 6-3-06 NOT INTERESTED. 5-25-06 MOL 5-19-05 mtg: busy milking cows, wasn't friendly. 5-18-05 Nobody home. 5-3-05 Wife gave directions. 5-2-05 Offered $4/ac B, $4 ac/yr R, 1/8th roy., 5yr term, riders 1,2, 3. response,wife said to call back tomorrow.4-21-05 reviewed &amp; assigned; 3-29-05 title completed, received 4-13-05.</t>
    </r>
  </si>
  <si>
    <r>
      <t xml:space="preserve">03/16/07: Stopped by residence but unavailable, Left GLEP </t>
    </r>
    <r>
      <rPr>
        <sz val="10"/>
        <rFont val="Arial"/>
        <family val="2"/>
      </rPr>
      <t xml:space="preserve"> 02/05/07: sent follow up ltr asking for a mtg; no phone listing  01/15/07: he is married: wife answered but barely opened the door. Kept stating "we are not interested"  01/09/07: attempted contact; left GLEP notice on door  12/06/06: Mailed offer ltr w/ supporting information  3-31-06 mtg, didn't want to hear offer; bad experince with Gas Companies &amp; not wanting land disturbed. 3-25-06 Title completed &amp; assigned.</t>
    </r>
  </si>
  <si>
    <r>
      <t xml:space="preserve">03/15/07: called lessor but unavailable.  Left message to get back to me as soon as possible.   </t>
    </r>
    <r>
      <rPr>
        <sz val="10"/>
        <rFont val="Arial"/>
        <family val="2"/>
      </rPr>
      <t>03/13/07: mailed offer letter  02/26/07: left message  12/02/06: Prepared pkg and mailed w/ supporting GLEP information  11/29/06: not interested  11/27/06: msg w/ wife; he's away at camp until 11/29/06  11/22/06: Attempted contact, left message.  11/18/06: Attempted contact.  6-29-06 cb @ 2pm 6-3-06 lm 5-25-06 MOL 3-30-06 LM.3-29-05 Offered $4/ac bonus, $4/ac/yr rental, 1/8th roy. 5yr term, riders 1,2, 3.;"not wanting land disturbed." 3-16-05 Recovering from hosiptal stay, booked mtg 3-29-05. 3-12-05 reviewed &amp; assigned; 2-28-05 title completed, edited 3-11-05. Leased to CNG Development 5 yrs, 1/8th, expired 4-3-1991, if not HBP.</t>
    </r>
  </si>
  <si>
    <r>
      <t xml:space="preserve">03/15/07: called lessor and left message, tried to locate residence because a mailout was returned but couldnt find house. </t>
    </r>
    <r>
      <rPr>
        <sz val="10"/>
        <rFont val="Arial"/>
        <family val="2"/>
      </rPr>
      <t xml:space="preserve"> 03/13/07: correct address is 446 Cavalry Hill Road, sent updated offer letter  01/22/07: mail was returned  12/18/06: address search; no other listing  12/11/06: Mail returned.  12/05/06: Prepared mail out letter offers; mailed with supporting information  11/22/06: Attempted contact, left message.  6-29-06 lm 6-22-06 sent MOL. 8-12-05 Offered $4/ac B, $4/ac/yr R, 1/8th roy., 5yr term, riders 1,4,6. response, no, reason, has plans of developing property. Lessor will not discuss any futher. 5-19-05 nobody home. 5-3-05 LM.5-2-05 LM. 4-21-05 reviewed &amp; assigned; 3-31-05 title completed, received 4-13-05. Last O&amp;GL North Coast Energy, Inc., 6 mos, 1/8, expired 12-7-96 if no HBP.</t>
    </r>
  </si>
  <si>
    <r>
      <t xml:space="preserve">03/20/07: attempted to contact attorney but was not in office and did not return my call.  Lessor called and wanted to meet for dinner at 6 p.m. and talk about contract.  I informed them both that this was the last offer and they wouldnt have a chance to participate if they didnt now.  Lessors refused without working it out with attorney first but they cant reach their attorney either. </t>
    </r>
    <r>
      <rPr>
        <sz val="9"/>
        <rFont val="Arial"/>
        <family val="2"/>
      </rPr>
      <t xml:space="preserve"> 03/19/07: attempted to contact attorney but no answer, lessor called late in the evening to ask if I had talked to his attorney but he didnt return my call.  Will follow up tomorrow.  03/15/07: spoke with lessor to see if he contacted attorney but stated he couldnt get ahold of him.  Lessor gave me the number to call attorney.  I contacted attorney and he stated he sent three copies of the modified contract to us but couldnt remember the changes he wanted.  Attorney was told his modifications would be denied but he wanted to call me back Monday 3-19-07  03/14/07: stopped by lessors at 4:30 p.m. and wife called husband on cell phone and let me talk to him.  He wanted me to come back out at 5:30.  After a two hour meeting he stated he didnt want to sign the contracts without telling his attorney he is doing so.  Lessor is supposed to sign tomorrow at 5:30 if attorney doesnt have any strong objections. -Updated, printed, and proofed package prior to meeting.   02/26/07: he hasn't heard back from his attorney yet; he doesn't want to make a decision  01/23/07: wants to submit the lease Conti writes - if its rejected "then we'll talk again"  01/22/07: unavailable, number busy all evening  01/19/07: explained the custom lease from att. Conti will be rejected (Paluzzi's has already) - informed him of his update in AC concerning both tracts, gave him an alternative to our lease; follow up Mon/Tues if he wants to pursue before 2/1/07  01/17/07: had title run on 10.5ac tract; completed bounded by, corrected lease package, emailed to GWM, left message for Lessor  01/12/07: phone conversation with Mr. Marcheleta: he is trying to deliver his lease to attorney Conti, he leaves February 1st for Florida for two months. I asked that this be resolved before he leaves; he said a decision will be made soon. He wants another meeting because he has questions but will call me to schedule. Also concerned about the 10 acres he is only the surface owner.  01/11/07: left message  01/09/07: left msg w/ wife  01/05/07: left GLEP notice on door  12/20/06: Left message.  12/15/06: left msg asking to schedule signing  12/04/06: Brother is reviewing lesae (he's in O&amp;G industry): stated they want to sign  11/30/06: left msg  11/29/06: Offered $6/ac nonsurf CBMGL w/o ROWA  11/27/06: prep/print pkg  11/20/06: MTG 11/28 10am  11/18/06: Call back Monday morning to sched mtg with husband; completed bring down  4-24-06 MTG, offered $12B/8R, 1/8roy, 5yr, wants to sign; wife won't, " not wanting pipe on tract." Took updated signed LO sheet/GLEP info. FU mtg 5-8-06. 4-22-06 LM. 8-13-05  LM. 6-2-05 Wants to wait until something happens with this ordinance, before make a decision. Offered $4/ac b, $4/ac/yr rent, 1/8th roy., 5yr term, riders 1,2, 3. response, wants to wait; neighbors are upset about CBM project. 5-18-05 Unavailable. 5-5-05 undecided FU 5-16-05. 4-11-05 wants more time to review lease. 3-16-05 Going out town, booked mtg 3-29-05. 3-12-05 reviewed &amp; assigned; 1-31-05 title completed, edited 3-11-05.</t>
    </r>
  </si>
  <si>
    <r>
      <t xml:space="preserve">03/20/07: met with lessor at 1, Norman was on phone for 30 minutes while I spoke with wife.  Finally came in for mtg but was very upset over a sickness in the family.  He stated he wouldnt sign anything because he didnt want his surface disturbed.  I explained to him this was a Non-surface lease but he informed me he wasnt in a good mental condition to be making a decision.  Was told to give him a week and he'll meet with me again even though I told him that this was his last chance.  Prep Non-Drilling CBMGL pkg for mtg  </t>
    </r>
    <r>
      <rPr>
        <sz val="10"/>
        <rFont val="Arial"/>
        <family val="2"/>
      </rPr>
      <t>03/12/07: spoke with lessor, stated he would be out of town all week but will meet with me Tuesday 03-20-07 at 1:00 p.m.  02/26/07: not interested will not have a meeting  02/03/07: won't schedule a meeting at this time; his granddaughter is missing; he doesn't feel he can "think too good"  01/26/07: won't schedule a mtg due to family issues, call Mon/Tues  11/29/06: Lessor ill; follow up at end of week  11/27/06: Unavailable.  11/20/06: he'll contact current gas co. he is leased w/: doesn't believe there is no interference; call Tuesday  6-25-06 Title complete and assigned file no.: 348 to Tara Henry.</t>
    </r>
  </si>
  <si>
    <r>
      <t xml:space="preserve">03/20/07: attempted to contact and set up meeting but unavailable, left msg to return my call. </t>
    </r>
    <r>
      <rPr>
        <sz val="10"/>
        <rFont val="Arial"/>
        <family val="2"/>
      </rPr>
      <t xml:space="preserve"> 03/19/07: attempted to contact lessor to confirm meeting but no answer.  Was told to call before I showed up.  Will follow up tomorrow.  03/12/07: spoke with lessor, set up meeting for monday 3-19-07 at 5:00.  Was told to call lessor's cell phone on friday to confirm mondays mtg.  03/09/07: called lessor but unavailable so I drove out to lessors house but wasnt home. Left GLEP notice  02/26/07: add 724-668-7087; left message  02/05/07: wants to have a mtg, will call me with date he is available  01/24/07: prep CBMGL/ROW pkg, mailed offer ltr w/ supporting information, requested title for his other tract 45-21-00-0-027  7-5-06 Title complete and assigned file no.: 358 to Tara Henry.</t>
    </r>
  </si>
  <si>
    <r>
      <t xml:space="preserve">03/20/07: lessors son called me to discuss proposal while I was currently in a mtg.  I tried to return call but no answer. </t>
    </r>
    <r>
      <rPr>
        <sz val="10"/>
        <rFont val="Arial"/>
        <family val="2"/>
      </rPr>
      <t xml:space="preserve"> 03/15/07: spoke with lessor, was informed it was sons decision even though Robert is the own who signs the contracts.  Was given sons number but no answer.   03/13/07: mailed updated offer letter and list of signed landowners, add son Steve's cell# 248-521-3215  11/30/06: "not prepared to lease anything from our property at this time"   11/29/06: left msg  11/27/06: potential signing tonight: no answer; left msg  11/20/06: Offered $8/ac Nonsurface CBM Lease w/ ROWA- saw no problem with it; won't sign until son approves; faxed to him in MI  11/18/06: prep pkg, apt. set for 11/20/06  6-29-06 him and 2 sons will make the decision; sons will be home next week, FU 7/6/06 6-22-06 MOL 8-13-05 Offered $4/ac bonus, $4/ac/yr rental, 1/8th roy., 5yr term, riders 1,2, 3, considering, wants FU on 8-22-05. 6-18-05 Unvailable.5-25-05, mtg, with son, stop by on Monday's to speak with brother. 5-3-05 Spoke with son, Lessor hard to catch at home.4-18-05 mtg, wants me to meet with his son Sat 4-23-05 4-15-05  3361/464, Last calls 10-28 to Tim Diberadino (distant cousin), attempting to contact, no phone listing.</t>
    </r>
  </si>
  <si>
    <r>
      <t xml:space="preserve">03/20/07: attempted to contact lessor, unavailable </t>
    </r>
    <r>
      <rPr>
        <sz val="9"/>
        <rFont val="Arial"/>
        <family val="2"/>
      </rPr>
      <t xml:space="preserve"> 03/16/07: attempted to contact lessor, unavailable, left message to return my call as soon as possible  03/14/07: attempted to locate lessors current address but will not answer phone.  Left message for lessor to call back as soon as possible.  03/09/07: called lessor and talked to wife, husband will return my phone call tomorrow  03/05/07: stopped by lessors but uanvailable, left GLEP  02/08/07: left message for Don giving him a deadline of 2/20/07  02/05/07: sent mail out information and offer Left messages  01/23/07: Lessor called; question/answer session, expressed interest in signing. "will probably go through with it" will call me again to schedule signing (has until Feb. 8th)  01/17/07: Left message.  01/05/07: sent mail out offer letter and supporting information  12/26/06: Title completed.</t>
    </r>
  </si>
  <si>
    <r>
      <t xml:space="preserve">03/22/07: rec'd call: made it clear if he wants to participate in CBM it needs to be decided soon. </t>
    </r>
    <r>
      <rPr>
        <sz val="9"/>
        <rFont val="Arial"/>
        <family val="2"/>
      </rPr>
      <t xml:space="preserve"> 03/09/07: add this informaiton to the status report: 61-02-00-0-070 40 acres; 61-02-00-0-025 108.5 acres; 61-02-00-0-073 1 acre; OFFERED $6/ac Non-Drilling CBM Gas Lease w/o ROWA, took package for attorney to review  03/07/07: printed acquisition deeds, tax sheets, prepared highlighted maps, bounded by section, non-drilling CBMGL pkg, proofed and printed for mtg 3/9/07  03/06/07: printed all tax sheets to review w/ GWM  03/02/07: brief mtg, scheduled mtg 3/9/07 10:00 am  02/28/07: stopped by lessors but nobody was at residence, will follow up tomorrow  02/05/07: sent mail out information and offer Left messages  01/17/07: Left message.  01/05/07: sent mail out offer letter and supporting information  12/22/06: Title completed.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</si>
</sst>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18">
    <font>
      <sz val="10"/>
      <name val="Arial"/>
      <family val="0"/>
    </font>
    <font>
      <sz val="10"/>
      <color indexed="8"/>
      <name val="Arial"/>
      <family val="0"/>
    </font>
    <font>
      <b/>
      <sz val="10"/>
      <color indexed="8"/>
      <name val="Arial"/>
      <family val="2"/>
    </font>
    <font>
      <b/>
      <sz val="10"/>
      <name val="Arial"/>
      <family val="2"/>
    </font>
    <font>
      <u val="single"/>
      <sz val="10"/>
      <color indexed="12"/>
      <name val="Arial"/>
      <family val="0"/>
    </font>
    <font>
      <u val="single"/>
      <sz val="10"/>
      <color indexed="36"/>
      <name val="Arial"/>
      <family val="0"/>
    </font>
    <font>
      <sz val="9"/>
      <color indexed="8"/>
      <name val="Arial"/>
      <family val="2"/>
    </font>
    <font>
      <sz val="9"/>
      <name val="Arial"/>
      <family val="2"/>
    </font>
    <font>
      <b/>
      <sz val="9"/>
      <name val="Arial"/>
      <family val="2"/>
    </font>
    <font>
      <sz val="8.5"/>
      <color indexed="8"/>
      <name val="Arial"/>
      <family val="0"/>
    </font>
    <font>
      <b/>
      <sz val="9"/>
      <color indexed="8"/>
      <name val="Arial"/>
      <family val="0"/>
    </font>
    <font>
      <sz val="8"/>
      <color indexed="8"/>
      <name val="Arial"/>
      <family val="0"/>
    </font>
    <font>
      <b/>
      <sz val="8"/>
      <name val="Arial"/>
      <family val="0"/>
    </font>
    <font>
      <sz val="8"/>
      <name val="Arial"/>
      <family val="0"/>
    </font>
    <font>
      <b/>
      <sz val="7"/>
      <name val="Arial"/>
      <family val="0"/>
    </font>
    <font>
      <sz val="7"/>
      <name val="Arial"/>
      <family val="0"/>
    </font>
    <font>
      <b/>
      <sz val="10"/>
      <color indexed="12"/>
      <name val="Arial"/>
      <family val="2"/>
    </font>
    <font>
      <sz val="8"/>
      <name val="Tahoma"/>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s>
  <cellStyleXfs count="2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Protection="0">
      <alignment vertical="top"/>
    </xf>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0" fontId="1" fillId="0" borderId="0">
      <alignment vertical="top"/>
      <protection/>
    </xf>
    <xf numFmtId="10" fontId="0" fillId="0" borderId="0" applyFont="0" applyFill="0" applyBorder="0" applyProtection="0">
      <alignment horizontal="left"/>
    </xf>
  </cellStyleXfs>
  <cellXfs count="147">
    <xf numFmtId="0" fontId="0" fillId="0" borderId="0" xfId="0" applyAlignment="1">
      <alignment vertical="top"/>
    </xf>
    <xf numFmtId="0" fontId="0" fillId="0" borderId="0" xfId="0" applyBorder="1" applyAlignment="1">
      <alignment vertical="top"/>
    </xf>
    <xf numFmtId="0" fontId="3" fillId="0" borderId="0" xfId="0" applyFont="1" applyAlignment="1">
      <alignment vertical="top"/>
    </xf>
    <xf numFmtId="10" fontId="1" fillId="0" borderId="0" xfId="21" applyFont="1" applyFill="1" applyBorder="1" applyAlignment="1">
      <alignment horizontal="left" vertical="top" wrapText="1"/>
      <protection/>
    </xf>
    <xf numFmtId="0" fontId="0" fillId="0" borderId="0" xfId="0" applyAlignment="1">
      <alignment vertical="top"/>
    </xf>
    <xf numFmtId="10" fontId="0" fillId="0" borderId="0" xfId="21" applyFont="1" applyFill="1" applyBorder="1" applyAlignment="1">
      <alignment horizontal="left" vertical="top" wrapText="1"/>
      <protection/>
    </xf>
    <xf numFmtId="10" fontId="0" fillId="0" borderId="0" xfId="21" applyFont="1" applyFill="1" applyBorder="1" applyAlignment="1">
      <alignment horizontal="left"/>
      <protection/>
    </xf>
    <xf numFmtId="0" fontId="0" fillId="0" borderId="0" xfId="0" applyFont="1" applyAlignment="1">
      <alignment horizontal="left"/>
    </xf>
    <xf numFmtId="10" fontId="2" fillId="0" borderId="0" xfId="21" applyFont="1" applyBorder="1" applyAlignment="1">
      <alignment vertical="top"/>
      <protection/>
    </xf>
    <xf numFmtId="164" fontId="2" fillId="0" borderId="0" xfId="21" applyNumberFormat="1" applyFont="1" applyBorder="1" applyAlignment="1">
      <alignment vertical="top"/>
      <protection/>
    </xf>
    <xf numFmtId="10" fontId="0" fillId="0" borderId="0" xfId="21" applyFont="1" applyFill="1" applyBorder="1" applyAlignment="1">
      <alignment horizontal="left" vertical="top"/>
      <protection/>
    </xf>
    <xf numFmtId="0" fontId="0" fillId="0" borderId="0" xfId="0" applyBorder="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xf>
    <xf numFmtId="0" fontId="0" fillId="0" borderId="0" xfId="0" applyBorder="1" applyAlignment="1">
      <alignment horizontal="left"/>
    </xf>
    <xf numFmtId="10" fontId="1" fillId="2" borderId="0" xfId="21" applyFont="1" applyFill="1" applyBorder="1" applyAlignment="1">
      <alignment horizontal="center"/>
      <protection/>
    </xf>
    <xf numFmtId="0" fontId="0" fillId="0" borderId="1" xfId="0" applyBorder="1" applyAlignment="1">
      <alignment horizontal="left" vertical="top"/>
    </xf>
    <xf numFmtId="0" fontId="0" fillId="0" borderId="1" xfId="0" applyBorder="1" applyAlignment="1">
      <alignment vertical="top"/>
    </xf>
    <xf numFmtId="0" fontId="0" fillId="0" borderId="1" xfId="0" applyFont="1" applyBorder="1" applyAlignment="1">
      <alignment horizontal="left" vertical="top"/>
    </xf>
    <xf numFmtId="0" fontId="0" fillId="0" borderId="1" xfId="0" applyBorder="1" applyAlignment="1">
      <alignment horizontal="left"/>
    </xf>
    <xf numFmtId="0" fontId="0" fillId="0" borderId="1" xfId="0" applyBorder="1" applyAlignment="1">
      <alignment vertical="top"/>
    </xf>
    <xf numFmtId="0" fontId="3" fillId="0" borderId="0" xfId="0" applyFont="1" applyBorder="1" applyAlignment="1">
      <alignment horizontal="left"/>
    </xf>
    <xf numFmtId="10" fontId="2" fillId="2" borderId="0" xfId="21" applyFont="1" applyFill="1" applyBorder="1" applyAlignment="1">
      <alignment horizontal="center"/>
      <protection/>
    </xf>
    <xf numFmtId="0" fontId="0" fillId="0" borderId="2" xfId="0" applyBorder="1" applyAlignment="1">
      <alignment vertical="top"/>
    </xf>
    <xf numFmtId="164" fontId="2" fillId="0" borderId="3" xfId="21" applyNumberFormat="1" applyFont="1" applyBorder="1" applyAlignment="1">
      <alignment vertical="top"/>
      <protection/>
    </xf>
    <xf numFmtId="0" fontId="0" fillId="0" borderId="0" xfId="0" applyAlignment="1">
      <alignment horizontal="center"/>
    </xf>
    <xf numFmtId="10" fontId="1" fillId="0" borderId="0" xfId="21">
      <alignment vertical="top"/>
      <protection/>
    </xf>
    <xf numFmtId="44" fontId="1" fillId="0" borderId="0" xfId="17">
      <alignment vertical="top"/>
    </xf>
    <xf numFmtId="44" fontId="1" fillId="0" borderId="0" xfId="17" applyFont="1">
      <alignment vertical="top"/>
    </xf>
    <xf numFmtId="44" fontId="1" fillId="0" borderId="0" xfId="17" applyBorder="1">
      <alignment vertical="top"/>
    </xf>
    <xf numFmtId="10" fontId="3" fillId="0" borderId="0" xfId="21" applyFont="1" applyFill="1" applyBorder="1" applyAlignment="1">
      <alignment horizontal="left" vertical="top" wrapText="1"/>
      <protection/>
    </xf>
    <xf numFmtId="164" fontId="0" fillId="0" borderId="2" xfId="0" applyNumberFormat="1" applyBorder="1" applyAlignment="1">
      <alignment vertical="top"/>
    </xf>
    <xf numFmtId="10" fontId="6" fillId="0" borderId="0" xfId="21" applyFont="1" applyFill="1" applyBorder="1" applyAlignment="1">
      <alignment horizontal="left" vertical="top" wrapText="1"/>
      <protection/>
    </xf>
    <xf numFmtId="14" fontId="3" fillId="0" borderId="0" xfId="21" applyNumberFormat="1" applyFont="1" applyFill="1" applyBorder="1" applyAlignment="1">
      <alignment horizontal="left" vertical="top" wrapText="1"/>
      <protection/>
    </xf>
    <xf numFmtId="0" fontId="1" fillId="0" borderId="0" xfId="21" applyNumberFormat="1" applyFont="1" applyFill="1" applyBorder="1" applyAlignment="1">
      <alignment horizontal="right" vertical="top" wrapText="1"/>
      <protection/>
    </xf>
    <xf numFmtId="165" fontId="1" fillId="0" borderId="0" xfId="21" applyNumberFormat="1" applyFont="1" applyFill="1" applyBorder="1" applyAlignment="1">
      <alignment horizontal="right" vertical="top" wrapText="1"/>
      <protection/>
    </xf>
    <xf numFmtId="4" fontId="1" fillId="0" borderId="0" xfId="21" applyNumberFormat="1" applyFont="1" applyFill="1" applyBorder="1" applyAlignment="1">
      <alignment horizontal="right" vertical="top" wrapText="1"/>
      <protection/>
    </xf>
    <xf numFmtId="0" fontId="0" fillId="0" borderId="0" xfId="0" applyFill="1" applyBorder="1" applyAlignment="1">
      <alignment vertical="top"/>
    </xf>
    <xf numFmtId="165" fontId="0" fillId="0" borderId="0" xfId="0" applyNumberFormat="1" applyAlignment="1">
      <alignment vertical="top"/>
    </xf>
    <xf numFmtId="165" fontId="1" fillId="0" borderId="0" xfId="17" applyNumberFormat="1">
      <alignment vertical="top"/>
    </xf>
    <xf numFmtId="165" fontId="0" fillId="0" borderId="0" xfId="0" applyNumberFormat="1" applyBorder="1" applyAlignment="1">
      <alignment vertical="top"/>
    </xf>
    <xf numFmtId="165" fontId="1" fillId="0" borderId="0" xfId="17" applyNumberFormat="1" applyBorder="1">
      <alignment vertical="top"/>
    </xf>
    <xf numFmtId="165" fontId="2" fillId="0" borderId="3" xfId="21" applyNumberFormat="1" applyFont="1" applyBorder="1" applyAlignment="1">
      <alignment vertical="top"/>
      <protection/>
    </xf>
    <xf numFmtId="165" fontId="2" fillId="0" borderId="0" xfId="21" applyNumberFormat="1" applyFont="1" applyBorder="1" applyAlignment="1">
      <alignment vertical="top"/>
      <protection/>
    </xf>
    <xf numFmtId="165" fontId="0" fillId="0" borderId="1" xfId="0" applyNumberFormat="1" applyBorder="1" applyAlignment="1">
      <alignment vertical="top"/>
    </xf>
    <xf numFmtId="165" fontId="0" fillId="0" borderId="2" xfId="0" applyNumberFormat="1" applyBorder="1" applyAlignment="1">
      <alignment vertical="top"/>
    </xf>
    <xf numFmtId="10" fontId="8" fillId="0" borderId="0" xfId="21" applyFont="1" applyFill="1" applyBorder="1" applyAlignment="1">
      <alignment horizontal="left" vertical="top" wrapText="1"/>
      <protection/>
    </xf>
    <xf numFmtId="0" fontId="0" fillId="0" borderId="0" xfId="0" applyNumberFormat="1" applyBorder="1" applyAlignment="1">
      <alignment vertical="top"/>
    </xf>
    <xf numFmtId="0" fontId="1" fillId="0" borderId="0" xfId="21" applyNumberFormat="1" applyFont="1" applyFill="1" applyBorder="1" applyAlignment="1">
      <alignment horizontal="left" vertical="top" wrapText="1"/>
      <protection/>
    </xf>
    <xf numFmtId="0" fontId="0" fillId="0" borderId="0" xfId="0" applyNumberFormat="1" applyFill="1" applyBorder="1" applyAlignment="1">
      <alignment vertical="top"/>
    </xf>
    <xf numFmtId="0" fontId="3" fillId="0" borderId="0" xfId="21" applyNumberFormat="1" applyFont="1" applyFill="1" applyBorder="1" applyAlignment="1">
      <alignment horizontal="left" vertical="top" wrapText="1"/>
      <protection/>
    </xf>
    <xf numFmtId="0" fontId="0" fillId="0" borderId="0" xfId="0" applyNumberFormat="1" applyAlignment="1">
      <alignment vertical="top"/>
    </xf>
    <xf numFmtId="0" fontId="0" fillId="0" borderId="0" xfId="0" applyNumberFormat="1" applyAlignment="1">
      <alignment horizontal="left" vertical="top"/>
    </xf>
    <xf numFmtId="0" fontId="0" fillId="0" borderId="0" xfId="0" applyNumberFormat="1" applyAlignment="1">
      <alignment vertical="top"/>
    </xf>
    <xf numFmtId="0" fontId="1" fillId="0" borderId="0" xfId="17" applyNumberFormat="1">
      <alignment vertical="top"/>
    </xf>
    <xf numFmtId="165" fontId="3" fillId="0" borderId="3" xfId="0" applyNumberFormat="1" applyFont="1" applyBorder="1" applyAlignment="1">
      <alignment vertical="top"/>
    </xf>
    <xf numFmtId="0" fontId="0" fillId="0" borderId="0" xfId="0" applyNumberFormat="1" applyFill="1" applyBorder="1" applyAlignment="1">
      <alignment vertical="top" wrapText="1"/>
    </xf>
    <xf numFmtId="10" fontId="9" fillId="0" borderId="0" xfId="21" applyFont="1" applyFill="1" applyBorder="1" applyAlignment="1">
      <alignment horizontal="left" vertical="top" wrapText="1"/>
      <protection/>
    </xf>
    <xf numFmtId="0" fontId="0" fillId="0" borderId="0" xfId="21" applyNumberFormat="1" applyFont="1" applyFill="1" applyBorder="1" applyAlignment="1">
      <alignment horizontal="left" vertical="top" wrapText="1"/>
      <protection/>
    </xf>
    <xf numFmtId="166" fontId="1" fillId="2" borderId="0" xfId="21" applyNumberFormat="1" applyFont="1" applyFill="1" applyBorder="1" applyAlignment="1">
      <alignment horizontal="center"/>
      <protection/>
    </xf>
    <xf numFmtId="166" fontId="0" fillId="0" borderId="0" xfId="0" applyNumberFormat="1" applyAlignment="1">
      <alignment vertical="top"/>
    </xf>
    <xf numFmtId="166" fontId="0" fillId="0" borderId="0" xfId="0" applyNumberFormat="1" applyBorder="1" applyAlignment="1">
      <alignment vertical="top"/>
    </xf>
    <xf numFmtId="166" fontId="1" fillId="0" borderId="0" xfId="21" applyNumberFormat="1" applyFont="1" applyFill="1" applyBorder="1" applyAlignment="1">
      <alignment horizontal="right" vertical="top" wrapText="1"/>
      <protection/>
    </xf>
    <xf numFmtId="166" fontId="0" fillId="0" borderId="0" xfId="0" applyNumberFormat="1" applyFill="1" applyBorder="1" applyAlignment="1">
      <alignment vertical="top"/>
    </xf>
    <xf numFmtId="166" fontId="0" fillId="0" borderId="3" xfId="0" applyNumberFormat="1" applyBorder="1" applyAlignment="1">
      <alignment vertical="top"/>
    </xf>
    <xf numFmtId="166" fontId="2" fillId="0" borderId="0" xfId="21" applyNumberFormat="1" applyFont="1" applyBorder="1" applyAlignment="1">
      <alignment vertical="top"/>
      <protection/>
    </xf>
    <xf numFmtId="166" fontId="0" fillId="0" borderId="1" xfId="0" applyNumberFormat="1" applyBorder="1" applyAlignment="1">
      <alignment vertical="top"/>
    </xf>
    <xf numFmtId="166" fontId="0" fillId="0" borderId="1" xfId="0" applyNumberFormat="1" applyBorder="1" applyAlignment="1">
      <alignment vertical="top"/>
    </xf>
    <xf numFmtId="166" fontId="0" fillId="0" borderId="2" xfId="0" applyNumberFormat="1" applyBorder="1" applyAlignment="1">
      <alignment vertical="top"/>
    </xf>
    <xf numFmtId="0" fontId="7" fillId="0" borderId="0" xfId="0" applyFont="1" applyBorder="1" applyAlignment="1">
      <alignment horizontal="left" vertical="top"/>
    </xf>
    <xf numFmtId="10" fontId="6" fillId="0" borderId="0" xfId="21" applyFont="1" applyFill="1" applyBorder="1" applyAlignment="1">
      <alignment horizontal="left" vertical="top" wrapText="1"/>
      <protection/>
    </xf>
    <xf numFmtId="0" fontId="7" fillId="0" borderId="0" xfId="0" applyFont="1" applyFill="1" applyBorder="1" applyAlignment="1">
      <alignment vertical="top"/>
    </xf>
    <xf numFmtId="166" fontId="7" fillId="0" borderId="0" xfId="0" applyNumberFormat="1" applyFont="1" applyBorder="1" applyAlignment="1">
      <alignment vertical="top"/>
    </xf>
    <xf numFmtId="165" fontId="7" fillId="0" borderId="0" xfId="0" applyNumberFormat="1" applyFont="1" applyBorder="1" applyAlignment="1">
      <alignment vertical="top"/>
    </xf>
    <xf numFmtId="165" fontId="6" fillId="0" borderId="0" xfId="17" applyNumberFormat="1" applyFont="1" applyBorder="1">
      <alignment vertical="top"/>
    </xf>
    <xf numFmtId="8" fontId="6" fillId="0" borderId="0" xfId="17" applyNumberFormat="1" applyFont="1" applyBorder="1" applyAlignment="1">
      <alignment horizontal="center" vertical="top"/>
    </xf>
    <xf numFmtId="44" fontId="6" fillId="0" borderId="0" xfId="17" applyFont="1" applyBorder="1">
      <alignment vertical="top"/>
    </xf>
    <xf numFmtId="0" fontId="8" fillId="0" borderId="0" xfId="21" applyNumberFormat="1" applyFont="1" applyFill="1" applyBorder="1" applyAlignment="1">
      <alignment horizontal="left" vertical="top" wrapText="1"/>
      <protection/>
    </xf>
    <xf numFmtId="0" fontId="7" fillId="0" borderId="0" xfId="0" applyFont="1" applyAlignment="1">
      <alignment vertical="top"/>
    </xf>
    <xf numFmtId="0" fontId="7" fillId="0" borderId="0" xfId="0" applyNumberFormat="1" applyFont="1" applyBorder="1" applyAlignment="1">
      <alignment horizontal="left" vertical="top"/>
    </xf>
    <xf numFmtId="0" fontId="6" fillId="0" borderId="0" xfId="21" applyNumberFormat="1" applyFont="1" applyFill="1" applyBorder="1" applyAlignment="1">
      <alignment horizontal="left" vertical="top" wrapText="1"/>
      <protection/>
    </xf>
    <xf numFmtId="0" fontId="7" fillId="0" borderId="0" xfId="0" applyNumberFormat="1" applyFont="1" applyFill="1" applyBorder="1" applyAlignment="1">
      <alignment vertical="top"/>
    </xf>
    <xf numFmtId="166" fontId="7" fillId="0" borderId="0" xfId="0" applyNumberFormat="1" applyFont="1" applyFill="1" applyBorder="1" applyAlignment="1">
      <alignment vertical="top"/>
    </xf>
    <xf numFmtId="0" fontId="7" fillId="0" borderId="0" xfId="0" applyNumberFormat="1" applyFont="1" applyBorder="1" applyAlignment="1">
      <alignment vertical="top"/>
    </xf>
    <xf numFmtId="0" fontId="10" fillId="0" borderId="0" xfId="17" applyNumberFormat="1" applyFont="1" applyBorder="1">
      <alignment vertical="top"/>
    </xf>
    <xf numFmtId="8" fontId="6" fillId="0" borderId="0" xfId="17" applyNumberFormat="1" applyFont="1" applyBorder="1">
      <alignment vertical="top"/>
    </xf>
    <xf numFmtId="0" fontId="6" fillId="0" borderId="0" xfId="17" applyNumberFormat="1" applyFont="1" applyBorder="1">
      <alignment vertical="top"/>
    </xf>
    <xf numFmtId="0" fontId="7" fillId="0" borderId="0" xfId="0" applyNumberFormat="1" applyFont="1" applyAlignment="1">
      <alignment vertical="top"/>
    </xf>
    <xf numFmtId="10" fontId="8" fillId="0" borderId="0" xfId="21" applyFont="1" applyFill="1" applyBorder="1" applyAlignment="1">
      <alignment horizontal="left" vertical="top" wrapText="1"/>
      <protection/>
    </xf>
    <xf numFmtId="0" fontId="7" fillId="0" borderId="0" xfId="0" applyFont="1" applyAlignment="1">
      <alignment vertical="top"/>
    </xf>
    <xf numFmtId="166" fontId="7" fillId="0" borderId="0" xfId="0" applyNumberFormat="1" applyFont="1" applyAlignment="1">
      <alignment vertical="top"/>
    </xf>
    <xf numFmtId="165" fontId="7" fillId="0" borderId="0" xfId="0" applyNumberFormat="1" applyFont="1" applyAlignment="1">
      <alignment vertical="top"/>
    </xf>
    <xf numFmtId="0" fontId="7" fillId="0" borderId="0" xfId="0" applyFont="1" applyAlignment="1">
      <alignment horizontal="left" vertical="top"/>
    </xf>
    <xf numFmtId="165" fontId="6" fillId="0" borderId="0" xfId="17" applyNumberFormat="1" applyFont="1">
      <alignment vertical="top"/>
    </xf>
    <xf numFmtId="8" fontId="6" fillId="0" borderId="0" xfId="17" applyNumberFormat="1" applyFont="1">
      <alignment vertical="top"/>
    </xf>
    <xf numFmtId="44" fontId="6" fillId="0" borderId="0" xfId="17" applyFont="1">
      <alignment vertical="top"/>
    </xf>
    <xf numFmtId="6" fontId="6" fillId="0" borderId="0" xfId="17" applyNumberFormat="1" applyFont="1">
      <alignment vertical="top"/>
    </xf>
    <xf numFmtId="0" fontId="7" fillId="0" borderId="0" xfId="0" applyFont="1" applyBorder="1" applyAlignment="1">
      <alignment vertical="top"/>
    </xf>
    <xf numFmtId="13" fontId="8" fillId="0" borderId="0" xfId="21" applyNumberFormat="1" applyFont="1" applyFill="1" applyBorder="1" applyAlignment="1">
      <alignment horizontal="left" vertical="top" wrapText="1"/>
      <protection/>
    </xf>
    <xf numFmtId="165" fontId="6" fillId="0" borderId="0" xfId="21" applyNumberFormat="1" applyFont="1" applyFill="1" applyBorder="1" applyAlignment="1">
      <alignment horizontal="right" vertical="top" wrapText="1"/>
      <protection/>
    </xf>
    <xf numFmtId="164" fontId="6" fillId="0" borderId="0" xfId="21" applyNumberFormat="1" applyFont="1" applyFill="1" applyBorder="1" applyAlignment="1">
      <alignment horizontal="right" vertical="top" wrapText="1"/>
      <protection/>
    </xf>
    <xf numFmtId="166" fontId="6" fillId="0" borderId="0" xfId="21" applyNumberFormat="1" applyFont="1" applyFill="1" applyBorder="1" applyAlignment="1">
      <alignment horizontal="right" vertical="top" wrapText="1"/>
      <protection/>
    </xf>
    <xf numFmtId="8" fontId="6" fillId="0" borderId="0" xfId="17" applyNumberFormat="1" applyFont="1" applyBorder="1" applyAlignment="1">
      <alignment horizontal="right" vertical="top"/>
    </xf>
    <xf numFmtId="10" fontId="11" fillId="0" borderId="0" xfId="21" applyFont="1" applyFill="1" applyBorder="1" applyAlignment="1">
      <alignment horizontal="left" vertical="top" wrapText="1"/>
      <protection/>
    </xf>
    <xf numFmtId="0" fontId="11" fillId="0" borderId="0" xfId="21" applyNumberFormat="1" applyFont="1" applyFill="1" applyBorder="1" applyAlignment="1">
      <alignment horizontal="left" vertical="top" wrapText="1"/>
      <protection/>
    </xf>
    <xf numFmtId="0" fontId="12" fillId="0" borderId="0" xfId="21" applyNumberFormat="1" applyFont="1" applyFill="1" applyBorder="1" applyAlignment="1">
      <alignment horizontal="left" vertical="top" wrapText="1"/>
      <protection/>
    </xf>
    <xf numFmtId="0" fontId="7" fillId="0" borderId="0" xfId="0" applyNumberFormat="1" applyFont="1" applyAlignment="1">
      <alignment horizontal="left" vertical="top"/>
    </xf>
    <xf numFmtId="0" fontId="7" fillId="0" borderId="0" xfId="0" applyNumberFormat="1" applyFont="1" applyFill="1" applyBorder="1" applyAlignment="1">
      <alignment vertical="top" wrapText="1"/>
    </xf>
    <xf numFmtId="0" fontId="6" fillId="0" borderId="0" xfId="21" applyNumberFormat="1" applyFont="1" applyFill="1" applyBorder="1" applyAlignment="1">
      <alignment horizontal="right" vertical="top" wrapText="1"/>
      <protection/>
    </xf>
    <xf numFmtId="0" fontId="13" fillId="0" borderId="0" xfId="0" applyFont="1" applyAlignment="1">
      <alignment horizontal="left" vertical="top"/>
    </xf>
    <xf numFmtId="0" fontId="13" fillId="0" borderId="0" xfId="0" applyFont="1" applyAlignment="1">
      <alignment vertical="top"/>
    </xf>
    <xf numFmtId="166" fontId="11" fillId="0" borderId="0" xfId="21" applyNumberFormat="1" applyFont="1" applyFill="1" applyBorder="1" applyAlignment="1">
      <alignment horizontal="right" vertical="top" wrapText="1"/>
      <protection/>
    </xf>
    <xf numFmtId="166" fontId="13" fillId="0" borderId="0" xfId="0" applyNumberFormat="1" applyFont="1" applyAlignment="1">
      <alignment vertical="top"/>
    </xf>
    <xf numFmtId="165" fontId="13" fillId="0" borderId="0" xfId="0" applyNumberFormat="1" applyFont="1" applyAlignment="1">
      <alignment vertical="top"/>
    </xf>
    <xf numFmtId="165" fontId="11" fillId="0" borderId="0" xfId="21" applyNumberFormat="1" applyFont="1" applyFill="1" applyBorder="1" applyAlignment="1">
      <alignment horizontal="right" vertical="top" wrapText="1"/>
      <protection/>
    </xf>
    <xf numFmtId="164" fontId="11" fillId="0" borderId="0" xfId="21" applyNumberFormat="1" applyFont="1" applyFill="1" applyBorder="1" applyAlignment="1">
      <alignment horizontal="right" vertical="top" wrapText="1"/>
      <protection/>
    </xf>
    <xf numFmtId="10" fontId="12" fillId="0" borderId="0" xfId="21" applyFont="1" applyFill="1" applyBorder="1" applyAlignment="1">
      <alignment horizontal="left" vertical="top" wrapText="1"/>
      <protection/>
    </xf>
    <xf numFmtId="10" fontId="12" fillId="0" borderId="0" xfId="21" applyFont="1" applyFill="1" applyBorder="1" applyAlignment="1">
      <alignment horizontal="left" vertical="top" wrapText="1"/>
      <protection/>
    </xf>
    <xf numFmtId="165" fontId="11" fillId="0" borderId="0" xfId="17" applyNumberFormat="1" applyFont="1">
      <alignment vertical="top"/>
    </xf>
    <xf numFmtId="44" fontId="11" fillId="0" borderId="0" xfId="17" applyFont="1">
      <alignment vertical="top"/>
    </xf>
    <xf numFmtId="10" fontId="13" fillId="0" borderId="0" xfId="21" applyFont="1" applyFill="1" applyBorder="1" applyAlignment="1">
      <alignment horizontal="left" vertical="top" wrapText="1"/>
      <protection/>
    </xf>
    <xf numFmtId="0" fontId="13" fillId="0" borderId="0" xfId="0" applyFont="1" applyAlignment="1">
      <alignment vertical="top"/>
    </xf>
    <xf numFmtId="10" fontId="14" fillId="0" borderId="0" xfId="21" applyFont="1" applyFill="1" applyBorder="1" applyAlignment="1">
      <alignment horizontal="left" vertical="top" wrapText="1"/>
      <protection/>
    </xf>
    <xf numFmtId="0" fontId="8" fillId="0" borderId="0" xfId="21" applyNumberFormat="1" applyFont="1" applyFill="1" applyBorder="1" applyAlignment="1">
      <alignment horizontal="left" vertical="top" wrapText="1"/>
      <protection/>
    </xf>
    <xf numFmtId="0" fontId="0" fillId="0" borderId="0" xfId="0" applyNumberFormat="1" applyFont="1" applyAlignment="1">
      <alignment horizontal="left" vertical="top"/>
    </xf>
    <xf numFmtId="0" fontId="0" fillId="0" borderId="0" xfId="0" applyNumberFormat="1" applyFont="1" applyFill="1" applyBorder="1" applyAlignment="1">
      <alignment vertical="top" wrapText="1"/>
    </xf>
    <xf numFmtId="166" fontId="0" fillId="0" borderId="0" xfId="0" applyNumberFormat="1" applyFont="1" applyFill="1" applyBorder="1" applyAlignment="1">
      <alignment vertical="top"/>
    </xf>
    <xf numFmtId="0" fontId="0" fillId="0" borderId="0" xfId="0" applyNumberFormat="1" applyFont="1" applyBorder="1" applyAlignment="1">
      <alignment vertical="top"/>
    </xf>
    <xf numFmtId="0" fontId="3" fillId="0" borderId="0" xfId="21" applyNumberFormat="1" applyFont="1" applyFill="1" applyBorder="1" applyAlignment="1">
      <alignment horizontal="left" vertical="top" wrapText="1"/>
      <protection/>
    </xf>
    <xf numFmtId="0" fontId="0" fillId="0" borderId="0" xfId="0" applyNumberFormat="1" applyFont="1" applyAlignment="1">
      <alignment vertical="top"/>
    </xf>
    <xf numFmtId="0" fontId="0" fillId="0" borderId="0" xfId="0" applyNumberFormat="1" applyFont="1" applyAlignment="1">
      <alignment horizontal="left" vertical="top"/>
    </xf>
    <xf numFmtId="0" fontId="0" fillId="0" borderId="0" xfId="0" applyFont="1" applyAlignment="1">
      <alignment vertical="top"/>
    </xf>
    <xf numFmtId="0" fontId="0" fillId="0" borderId="0" xfId="0" applyNumberFormat="1" applyFont="1" applyFill="1" applyBorder="1" applyAlignment="1">
      <alignment vertical="top" wrapText="1"/>
    </xf>
    <xf numFmtId="166" fontId="0" fillId="0" borderId="0" xfId="0" applyNumberFormat="1" applyFont="1" applyFill="1" applyBorder="1" applyAlignment="1">
      <alignment vertical="top"/>
    </xf>
    <xf numFmtId="0" fontId="0" fillId="0" borderId="0" xfId="0" applyNumberFormat="1" applyFont="1" applyBorder="1" applyAlignment="1">
      <alignment vertical="top"/>
    </xf>
    <xf numFmtId="0" fontId="0" fillId="0" borderId="0" xfId="0" applyNumberFormat="1" applyFont="1" applyAlignment="1">
      <alignment vertical="top"/>
    </xf>
    <xf numFmtId="171" fontId="16" fillId="0" borderId="0" xfId="22" applyNumberFormat="1" applyFont="1" applyAlignment="1">
      <alignment horizontal="right"/>
    </xf>
    <xf numFmtId="13" fontId="3" fillId="0" borderId="0" xfId="21" applyNumberFormat="1" applyFont="1" applyFill="1" applyBorder="1" applyAlignment="1">
      <alignment horizontal="left" vertical="top" wrapText="1"/>
      <protection/>
    </xf>
    <xf numFmtId="166" fontId="0" fillId="0" borderId="0" xfId="0" applyNumberFormat="1" applyFont="1" applyBorder="1" applyAlignment="1">
      <alignment vertical="top"/>
    </xf>
    <xf numFmtId="0" fontId="7" fillId="0" borderId="0" xfId="0" applyNumberFormat="1" applyFont="1" applyAlignment="1">
      <alignment horizontal="center" vertical="top"/>
    </xf>
    <xf numFmtId="0" fontId="7" fillId="0" borderId="0" xfId="21" applyNumberFormat="1" applyFont="1" applyFill="1" applyBorder="1" applyAlignment="1">
      <alignment horizontal="left" vertical="top" wrapText="1"/>
      <protection/>
    </xf>
    <xf numFmtId="0" fontId="0" fillId="0" borderId="1" xfId="0" applyBorder="1" applyAlignment="1">
      <alignment horizontal="center"/>
    </xf>
    <xf numFmtId="10" fontId="0" fillId="0" borderId="0" xfId="21" applyFont="1" applyFill="1" applyBorder="1" applyAlignment="1">
      <alignment horizontal="center"/>
      <protection/>
    </xf>
    <xf numFmtId="10" fontId="0" fillId="0" borderId="4" xfId="21" applyFont="1" applyFill="1" applyBorder="1" applyAlignment="1">
      <alignment horizontal="center"/>
      <protection/>
    </xf>
    <xf numFmtId="0" fontId="0" fillId="0" borderId="0" xfId="0" applyBorder="1" applyAlignment="1">
      <alignment horizontal="center"/>
    </xf>
    <xf numFmtId="0" fontId="0" fillId="0" borderId="4" xfId="0"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44"/>
  <sheetViews>
    <sheetView tabSelected="1" zoomScale="75" zoomScaleNormal="75" zoomScaleSheetLayoutView="100" workbookViewId="0" topLeftCell="A1">
      <pane ySplit="3" topLeftCell="BM4" activePane="bottomLeft" state="frozen"/>
      <selection pane="topLeft" activeCell="A1" sqref="A1"/>
      <selection pane="bottomLeft" activeCell="A1" sqref="A1:A2"/>
    </sheetView>
  </sheetViews>
  <sheetFormatPr defaultColWidth="9.140625" defaultRowHeight="12.75"/>
  <cols>
    <col min="1" max="1" width="4.7109375" style="14" customWidth="1"/>
    <col min="3" max="3" width="11.28125" style="0" customWidth="1"/>
    <col min="4" max="5" width="10.7109375" style="0" customWidth="1"/>
    <col min="6" max="6" width="11.28125" style="0" customWidth="1"/>
    <col min="7" max="7" width="4.7109375" style="0" customWidth="1"/>
    <col min="8" max="8" width="7.8515625" style="0" customWidth="1"/>
    <col min="9" max="9" width="8.00390625" style="0" customWidth="1"/>
    <col min="10" max="10" width="9.421875" style="61" customWidth="1"/>
    <col min="11" max="11" width="9.421875" style="61" bestFit="1" customWidth="1"/>
    <col min="12" max="12" width="13.57421875" style="0" customWidth="1"/>
    <col min="13" max="13" width="8.8515625" style="0" customWidth="1"/>
    <col min="14" max="14" width="11.421875" style="0" customWidth="1"/>
    <col min="15" max="15" width="7.28125" style="0" customWidth="1"/>
    <col min="16" max="16" width="6.57421875" style="0" customWidth="1"/>
    <col min="17" max="17" width="37.00390625" style="7" customWidth="1"/>
  </cols>
  <sheetData>
    <row r="1" spans="1:17" s="4" customFormat="1" ht="12.75">
      <c r="A1" s="145" t="s">
        <v>932</v>
      </c>
      <c r="B1" s="16"/>
      <c r="C1" s="16" t="s">
        <v>276</v>
      </c>
      <c r="D1" s="16" t="s">
        <v>275</v>
      </c>
      <c r="E1" s="16" t="s">
        <v>277</v>
      </c>
      <c r="F1" s="16" t="s">
        <v>273</v>
      </c>
      <c r="G1" s="16" t="s">
        <v>272</v>
      </c>
      <c r="H1" s="16" t="s">
        <v>270</v>
      </c>
      <c r="I1" s="16" t="s">
        <v>900</v>
      </c>
      <c r="J1" s="60"/>
      <c r="K1" s="60" t="s">
        <v>357</v>
      </c>
      <c r="L1" s="16" t="s">
        <v>898</v>
      </c>
      <c r="M1" s="16" t="s">
        <v>894</v>
      </c>
      <c r="N1" s="16" t="s">
        <v>896</v>
      </c>
      <c r="O1" s="16" t="s">
        <v>894</v>
      </c>
      <c r="P1" s="16"/>
      <c r="Q1" s="143" t="s">
        <v>889</v>
      </c>
    </row>
    <row r="2" spans="1:17" s="4" customFormat="1" ht="12.75">
      <c r="A2" s="146"/>
      <c r="B2" s="16" t="s">
        <v>885</v>
      </c>
      <c r="C2" s="16" t="s">
        <v>274</v>
      </c>
      <c r="D2" s="16" t="s">
        <v>274</v>
      </c>
      <c r="E2" s="16" t="s">
        <v>271</v>
      </c>
      <c r="F2" s="16" t="s">
        <v>271</v>
      </c>
      <c r="G2" s="16" t="s">
        <v>500</v>
      </c>
      <c r="H2" s="16" t="s">
        <v>500</v>
      </c>
      <c r="I2" s="16" t="s">
        <v>899</v>
      </c>
      <c r="J2" s="60" t="s">
        <v>886</v>
      </c>
      <c r="K2" s="60" t="s">
        <v>887</v>
      </c>
      <c r="L2" s="16" t="s">
        <v>897</v>
      </c>
      <c r="M2" s="16" t="s">
        <v>897</v>
      </c>
      <c r="N2" s="16" t="s">
        <v>895</v>
      </c>
      <c r="O2" s="16" t="s">
        <v>893</v>
      </c>
      <c r="P2" s="16" t="s">
        <v>892</v>
      </c>
      <c r="Q2" s="144"/>
    </row>
    <row r="3" spans="1:17" ht="12.75">
      <c r="A3" s="142"/>
      <c r="B3" s="142"/>
      <c r="C3" s="142"/>
      <c r="D3" s="142"/>
      <c r="E3" s="142"/>
      <c r="F3" s="142"/>
      <c r="G3" s="142"/>
      <c r="H3" s="142"/>
      <c r="I3" s="142"/>
      <c r="J3" s="142"/>
      <c r="K3" s="142"/>
      <c r="L3" s="142"/>
      <c r="M3" s="142"/>
      <c r="N3" s="142"/>
      <c r="O3" s="142"/>
      <c r="P3" s="142"/>
      <c r="Q3" s="142"/>
    </row>
    <row r="4" spans="1:17" s="98" customFormat="1" ht="135">
      <c r="A4" s="70">
        <v>1</v>
      </c>
      <c r="B4" s="71" t="s">
        <v>614</v>
      </c>
      <c r="C4" s="71" t="s">
        <v>147</v>
      </c>
      <c r="D4" s="71" t="s">
        <v>790</v>
      </c>
      <c r="E4" s="71" t="s">
        <v>148</v>
      </c>
      <c r="F4" s="71" t="s">
        <v>937</v>
      </c>
      <c r="G4" s="71" t="s">
        <v>890</v>
      </c>
      <c r="H4" s="90">
        <v>15670</v>
      </c>
      <c r="I4" s="71" t="s">
        <v>149</v>
      </c>
      <c r="J4" s="91">
        <v>83.2</v>
      </c>
      <c r="K4" s="91">
        <v>36.1775</v>
      </c>
      <c r="L4" s="92">
        <v>36.1775</v>
      </c>
      <c r="M4" s="94"/>
      <c r="N4" s="96">
        <v>144.71</v>
      </c>
      <c r="O4" s="96"/>
      <c r="P4" s="71" t="s">
        <v>588</v>
      </c>
      <c r="Q4" s="123" t="s">
        <v>624</v>
      </c>
    </row>
    <row r="5" spans="1:17" s="98" customFormat="1" ht="24">
      <c r="A5" s="70">
        <v>1</v>
      </c>
      <c r="B5" s="71" t="s">
        <v>614</v>
      </c>
      <c r="C5" s="71" t="s">
        <v>601</v>
      </c>
      <c r="D5" s="71" t="s">
        <v>603</v>
      </c>
      <c r="E5" s="71"/>
      <c r="F5" s="71"/>
      <c r="G5" s="71" t="s">
        <v>890</v>
      </c>
      <c r="H5" s="90"/>
      <c r="I5" s="71"/>
      <c r="J5" s="91">
        <v>0</v>
      </c>
      <c r="K5" s="91">
        <v>47.0225</v>
      </c>
      <c r="L5" s="92">
        <v>47.0225</v>
      </c>
      <c r="M5" s="94"/>
      <c r="N5" s="96"/>
      <c r="O5" s="96"/>
      <c r="P5" s="71" t="s">
        <v>588</v>
      </c>
      <c r="Q5" s="89" t="s">
        <v>602</v>
      </c>
    </row>
    <row r="6" spans="1:17" s="98" customFormat="1" ht="180">
      <c r="A6" s="70" t="s">
        <v>369</v>
      </c>
      <c r="B6" s="71" t="s">
        <v>52</v>
      </c>
      <c r="C6" s="71" t="s">
        <v>53</v>
      </c>
      <c r="D6" s="71" t="s">
        <v>370</v>
      </c>
      <c r="E6" s="71" t="s">
        <v>930</v>
      </c>
      <c r="F6" s="71" t="s">
        <v>51</v>
      </c>
      <c r="G6" s="71" t="s">
        <v>818</v>
      </c>
      <c r="H6" s="90">
        <v>94123</v>
      </c>
      <c r="I6" s="71" t="s">
        <v>468</v>
      </c>
      <c r="J6" s="91">
        <v>164.5</v>
      </c>
      <c r="K6" s="91">
        <v>54.285</v>
      </c>
      <c r="L6" s="92">
        <v>54.285</v>
      </c>
      <c r="M6" s="94"/>
      <c r="N6" s="96">
        <v>434.28</v>
      </c>
      <c r="O6" s="96"/>
      <c r="P6" s="71" t="s">
        <v>588</v>
      </c>
      <c r="Q6" s="99" t="s">
        <v>291</v>
      </c>
    </row>
    <row r="7" spans="1:17" s="98" customFormat="1" ht="24">
      <c r="A7" s="70" t="s">
        <v>369</v>
      </c>
      <c r="B7" s="71" t="s">
        <v>52</v>
      </c>
      <c r="C7" s="71" t="s">
        <v>325</v>
      </c>
      <c r="D7" s="71"/>
      <c r="E7" s="71"/>
      <c r="F7" s="71"/>
      <c r="G7" s="71"/>
      <c r="H7" s="90"/>
      <c r="I7" s="71"/>
      <c r="J7" s="91"/>
      <c r="K7" s="91"/>
      <c r="L7" s="92"/>
      <c r="M7" s="94"/>
      <c r="N7" s="96"/>
      <c r="O7" s="96"/>
      <c r="P7" s="71"/>
      <c r="Q7" s="99" t="s">
        <v>602</v>
      </c>
    </row>
    <row r="8" spans="1:17" s="98" customFormat="1" ht="72">
      <c r="A8" s="70">
        <v>2</v>
      </c>
      <c r="B8" s="71" t="s">
        <v>615</v>
      </c>
      <c r="C8" s="71" t="s">
        <v>791</v>
      </c>
      <c r="D8" s="71" t="s">
        <v>792</v>
      </c>
      <c r="E8" s="71" t="s">
        <v>644</v>
      </c>
      <c r="F8" s="71" t="s">
        <v>937</v>
      </c>
      <c r="G8" s="71" t="s">
        <v>890</v>
      </c>
      <c r="H8" s="90">
        <v>15670</v>
      </c>
      <c r="I8" s="71" t="s">
        <v>645</v>
      </c>
      <c r="J8" s="91">
        <v>193.821</v>
      </c>
      <c r="K8" s="91">
        <v>193.821</v>
      </c>
      <c r="L8" s="92">
        <v>193.821</v>
      </c>
      <c r="M8" s="94"/>
      <c r="N8" s="96">
        <v>397.65</v>
      </c>
      <c r="O8" s="96"/>
      <c r="P8" s="71" t="s">
        <v>588</v>
      </c>
      <c r="Q8" s="89" t="s">
        <v>292</v>
      </c>
    </row>
    <row r="9" spans="1:17" s="98" customFormat="1" ht="24">
      <c r="A9" s="70">
        <v>3</v>
      </c>
      <c r="B9" s="71" t="s">
        <v>616</v>
      </c>
      <c r="C9" s="71" t="s">
        <v>791</v>
      </c>
      <c r="D9" s="71" t="s">
        <v>792</v>
      </c>
      <c r="E9" s="71" t="s">
        <v>644</v>
      </c>
      <c r="F9" s="71" t="s">
        <v>937</v>
      </c>
      <c r="G9" s="71" t="s">
        <v>890</v>
      </c>
      <c r="H9" s="90">
        <v>15670</v>
      </c>
      <c r="I9" s="71" t="s">
        <v>645</v>
      </c>
      <c r="J9" s="91">
        <v>4</v>
      </c>
      <c r="K9" s="91">
        <v>4</v>
      </c>
      <c r="L9" s="92">
        <v>4</v>
      </c>
      <c r="M9" s="94"/>
      <c r="N9" s="96">
        <v>8</v>
      </c>
      <c r="O9" s="96"/>
      <c r="P9" s="71" t="s">
        <v>588</v>
      </c>
      <c r="Q9" s="89" t="s">
        <v>884</v>
      </c>
    </row>
    <row r="10" spans="1:17" s="98" customFormat="1" ht="48">
      <c r="A10" s="70" t="s">
        <v>367</v>
      </c>
      <c r="B10" s="71" t="s">
        <v>617</v>
      </c>
      <c r="C10" s="71" t="s">
        <v>791</v>
      </c>
      <c r="D10" s="71" t="s">
        <v>792</v>
      </c>
      <c r="E10" s="71" t="s">
        <v>644</v>
      </c>
      <c r="F10" s="71" t="s">
        <v>937</v>
      </c>
      <c r="G10" s="71" t="s">
        <v>890</v>
      </c>
      <c r="H10" s="90">
        <v>15670</v>
      </c>
      <c r="I10" s="71" t="s">
        <v>645</v>
      </c>
      <c r="J10" s="91">
        <v>2.18</v>
      </c>
      <c r="K10" s="91">
        <v>2.18</v>
      </c>
      <c r="L10" s="92">
        <v>2.18</v>
      </c>
      <c r="M10" s="94"/>
      <c r="N10" s="96">
        <v>4.36</v>
      </c>
      <c r="O10" s="96"/>
      <c r="P10" s="71" t="s">
        <v>588</v>
      </c>
      <c r="Q10" s="89" t="s">
        <v>293</v>
      </c>
    </row>
    <row r="11" spans="1:17" s="79" customFormat="1" ht="300">
      <c r="A11" s="93">
        <v>4</v>
      </c>
      <c r="B11" s="71" t="s">
        <v>618</v>
      </c>
      <c r="C11" s="71" t="s">
        <v>98</v>
      </c>
      <c r="D11" s="71" t="s">
        <v>135</v>
      </c>
      <c r="E11" s="71" t="s">
        <v>965</v>
      </c>
      <c r="F11" s="71" t="s">
        <v>937</v>
      </c>
      <c r="G11" s="71" t="s">
        <v>890</v>
      </c>
      <c r="H11" s="90">
        <v>15670</v>
      </c>
      <c r="I11" s="71" t="s">
        <v>136</v>
      </c>
      <c r="J11" s="91">
        <v>165.66</v>
      </c>
      <c r="K11" s="91">
        <v>165.66</v>
      </c>
      <c r="L11" s="92">
        <f>K11</f>
        <v>165.66</v>
      </c>
      <c r="M11" s="94"/>
      <c r="N11" s="96">
        <f>L11*6</f>
        <v>993.96</v>
      </c>
      <c r="O11" s="96"/>
      <c r="P11" s="71"/>
      <c r="Q11" s="89" t="s">
        <v>201</v>
      </c>
    </row>
    <row r="12" spans="1:17" s="79" customFormat="1" ht="168">
      <c r="A12" s="93">
        <v>5</v>
      </c>
      <c r="B12" s="71" t="s">
        <v>619</v>
      </c>
      <c r="C12" s="71" t="s">
        <v>98</v>
      </c>
      <c r="D12" s="71" t="s">
        <v>137</v>
      </c>
      <c r="E12" s="71" t="s">
        <v>138</v>
      </c>
      <c r="F12" s="71" t="s">
        <v>937</v>
      </c>
      <c r="G12" s="71" t="s">
        <v>890</v>
      </c>
      <c r="H12" s="90">
        <v>15670</v>
      </c>
      <c r="I12" s="71" t="s">
        <v>139</v>
      </c>
      <c r="J12" s="91">
        <v>66.5</v>
      </c>
      <c r="K12" s="91">
        <v>0</v>
      </c>
      <c r="L12" s="92">
        <v>66.5</v>
      </c>
      <c r="M12" s="94"/>
      <c r="N12" s="96"/>
      <c r="O12" s="96"/>
      <c r="P12" s="71"/>
      <c r="Q12" s="89" t="s">
        <v>760</v>
      </c>
    </row>
    <row r="13" spans="1:17" s="4" customFormat="1" ht="89.25">
      <c r="A13" s="12">
        <v>5</v>
      </c>
      <c r="B13" s="3" t="s">
        <v>619</v>
      </c>
      <c r="C13" s="3" t="s">
        <v>588</v>
      </c>
      <c r="D13" s="3" t="s">
        <v>588</v>
      </c>
      <c r="E13" s="3"/>
      <c r="F13" s="3"/>
      <c r="G13" s="3"/>
      <c r="H13"/>
      <c r="I13" s="3"/>
      <c r="J13" s="61">
        <v>0</v>
      </c>
      <c r="K13" s="61">
        <v>66.5</v>
      </c>
      <c r="L13" s="39">
        <v>66.5</v>
      </c>
      <c r="M13" s="40"/>
      <c r="N13" s="28"/>
      <c r="O13" s="28"/>
      <c r="P13" s="3" t="s">
        <v>280</v>
      </c>
      <c r="Q13" s="31" t="s">
        <v>979</v>
      </c>
    </row>
    <row r="14" spans="1:17" s="4" customFormat="1" ht="344.25">
      <c r="A14" s="12">
        <v>6</v>
      </c>
      <c r="B14" s="3" t="s">
        <v>851</v>
      </c>
      <c r="C14" s="3" t="s">
        <v>718</v>
      </c>
      <c r="D14" s="3" t="s">
        <v>361</v>
      </c>
      <c r="E14" s="3" t="s">
        <v>719</v>
      </c>
      <c r="F14" s="3" t="s">
        <v>891</v>
      </c>
      <c r="G14" s="3" t="s">
        <v>890</v>
      </c>
      <c r="H14">
        <v>15601</v>
      </c>
      <c r="I14" s="3" t="s">
        <v>720</v>
      </c>
      <c r="J14" s="61">
        <v>164</v>
      </c>
      <c r="K14" s="61">
        <v>164</v>
      </c>
      <c r="L14" s="39">
        <f aca="true" t="shared" si="0" ref="L14:L20">K14</f>
        <v>164</v>
      </c>
      <c r="M14" s="40"/>
      <c r="N14" s="28">
        <f>L14*6</f>
        <v>984</v>
      </c>
      <c r="O14" s="28"/>
      <c r="P14" s="3" t="s">
        <v>588</v>
      </c>
      <c r="Q14" s="31" t="s">
        <v>198</v>
      </c>
    </row>
    <row r="15" spans="1:17" s="4" customFormat="1" ht="38.25">
      <c r="A15" s="12">
        <v>7</v>
      </c>
      <c r="B15" s="3" t="s">
        <v>852</v>
      </c>
      <c r="C15" s="3" t="s">
        <v>718</v>
      </c>
      <c r="D15" s="3" t="s">
        <v>361</v>
      </c>
      <c r="E15" s="3" t="s">
        <v>719</v>
      </c>
      <c r="F15" s="3" t="s">
        <v>891</v>
      </c>
      <c r="G15" s="3" t="s">
        <v>890</v>
      </c>
      <c r="H15">
        <v>15601</v>
      </c>
      <c r="I15" s="3" t="s">
        <v>720</v>
      </c>
      <c r="J15" s="61">
        <v>1.3</v>
      </c>
      <c r="K15" s="61">
        <v>1.3</v>
      </c>
      <c r="L15" s="39">
        <f t="shared" si="0"/>
        <v>1.3</v>
      </c>
      <c r="M15" s="40"/>
      <c r="N15" s="28">
        <f aca="true" t="shared" si="1" ref="N15:N20">L15*6</f>
        <v>7.800000000000001</v>
      </c>
      <c r="O15" s="28"/>
      <c r="P15" s="3" t="s">
        <v>588</v>
      </c>
      <c r="Q15" s="5" t="s">
        <v>364</v>
      </c>
    </row>
    <row r="16" spans="1:17" s="4" customFormat="1" ht="38.25">
      <c r="A16" s="12">
        <v>8</v>
      </c>
      <c r="B16" s="3" t="s">
        <v>850</v>
      </c>
      <c r="C16" s="3" t="s">
        <v>718</v>
      </c>
      <c r="D16" s="3" t="s">
        <v>361</v>
      </c>
      <c r="E16" s="3" t="s">
        <v>719</v>
      </c>
      <c r="F16" s="3" t="s">
        <v>891</v>
      </c>
      <c r="G16" s="3" t="s">
        <v>890</v>
      </c>
      <c r="H16">
        <v>15601</v>
      </c>
      <c r="I16" s="3" t="s">
        <v>720</v>
      </c>
      <c r="J16" s="61">
        <v>10.2</v>
      </c>
      <c r="K16" s="61">
        <v>10.2</v>
      </c>
      <c r="L16" s="39">
        <f t="shared" si="0"/>
        <v>10.2</v>
      </c>
      <c r="M16" s="40"/>
      <c r="N16" s="28">
        <f t="shared" si="1"/>
        <v>61.199999999999996</v>
      </c>
      <c r="O16" s="28"/>
      <c r="P16" s="3" t="s">
        <v>588</v>
      </c>
      <c r="Q16" s="5" t="s">
        <v>363</v>
      </c>
    </row>
    <row r="17" spans="1:17" s="4" customFormat="1" ht="38.25">
      <c r="A17" s="12">
        <v>9</v>
      </c>
      <c r="B17" s="3" t="s">
        <v>717</v>
      </c>
      <c r="C17" s="3" t="s">
        <v>718</v>
      </c>
      <c r="D17" s="3" t="s">
        <v>361</v>
      </c>
      <c r="E17" s="3" t="s">
        <v>719</v>
      </c>
      <c r="F17" s="3" t="s">
        <v>891</v>
      </c>
      <c r="G17" s="3" t="s">
        <v>890</v>
      </c>
      <c r="H17">
        <v>15601</v>
      </c>
      <c r="I17" s="3" t="s">
        <v>720</v>
      </c>
      <c r="J17" s="61">
        <v>271.8</v>
      </c>
      <c r="K17" s="61">
        <v>271.8</v>
      </c>
      <c r="L17" s="39">
        <f t="shared" si="0"/>
        <v>271.8</v>
      </c>
      <c r="M17" s="40"/>
      <c r="N17" s="28">
        <f t="shared" si="1"/>
        <v>1630.8000000000002</v>
      </c>
      <c r="O17" s="28"/>
      <c r="P17" s="3" t="s">
        <v>588</v>
      </c>
      <c r="Q17" s="5" t="s">
        <v>919</v>
      </c>
    </row>
    <row r="18" spans="1:17" s="4" customFormat="1" ht="38.25">
      <c r="A18" s="12">
        <v>10</v>
      </c>
      <c r="B18" s="3" t="s">
        <v>847</v>
      </c>
      <c r="C18" s="3" t="s">
        <v>718</v>
      </c>
      <c r="D18" s="3" t="s">
        <v>361</v>
      </c>
      <c r="E18" s="3" t="s">
        <v>719</v>
      </c>
      <c r="F18" s="3" t="s">
        <v>891</v>
      </c>
      <c r="G18" s="3" t="s">
        <v>890</v>
      </c>
      <c r="H18">
        <v>15601</v>
      </c>
      <c r="I18" s="3" t="s">
        <v>720</v>
      </c>
      <c r="J18" s="61">
        <v>69.771</v>
      </c>
      <c r="K18" s="61">
        <v>69.771</v>
      </c>
      <c r="L18" s="39">
        <f t="shared" si="0"/>
        <v>69.771</v>
      </c>
      <c r="M18" s="40"/>
      <c r="N18" s="28">
        <f t="shared" si="1"/>
        <v>418.626</v>
      </c>
      <c r="O18" s="28"/>
      <c r="P18" s="3" t="s">
        <v>588</v>
      </c>
      <c r="Q18" s="5" t="s">
        <v>920</v>
      </c>
    </row>
    <row r="19" spans="1:17" s="4" customFormat="1" ht="38.25">
      <c r="A19" s="12">
        <v>11</v>
      </c>
      <c r="B19" s="3" t="s">
        <v>848</v>
      </c>
      <c r="C19" s="3" t="s">
        <v>718</v>
      </c>
      <c r="D19" s="3" t="s">
        <v>361</v>
      </c>
      <c r="E19" s="3" t="s">
        <v>719</v>
      </c>
      <c r="F19" s="3" t="s">
        <v>891</v>
      </c>
      <c r="G19" s="3" t="s">
        <v>890</v>
      </c>
      <c r="H19">
        <v>15601</v>
      </c>
      <c r="I19" s="3" t="s">
        <v>720</v>
      </c>
      <c r="J19" s="61">
        <v>69.493</v>
      </c>
      <c r="K19" s="61">
        <v>69.493</v>
      </c>
      <c r="L19" s="39">
        <f t="shared" si="0"/>
        <v>69.493</v>
      </c>
      <c r="M19" s="40"/>
      <c r="N19" s="28">
        <f t="shared" si="1"/>
        <v>416.95799999999997</v>
      </c>
      <c r="O19" s="28"/>
      <c r="P19" s="3" t="s">
        <v>588</v>
      </c>
      <c r="Q19" s="5" t="s">
        <v>921</v>
      </c>
    </row>
    <row r="20" spans="1:17" s="4" customFormat="1" ht="25.5">
      <c r="A20" s="12">
        <v>12</v>
      </c>
      <c r="B20" s="3" t="s">
        <v>849</v>
      </c>
      <c r="C20" s="3" t="s">
        <v>718</v>
      </c>
      <c r="D20" s="3" t="s">
        <v>907</v>
      </c>
      <c r="E20" s="3" t="s">
        <v>719</v>
      </c>
      <c r="F20" s="3" t="s">
        <v>891</v>
      </c>
      <c r="G20" s="3" t="s">
        <v>890</v>
      </c>
      <c r="H20">
        <v>15601</v>
      </c>
      <c r="I20" s="3" t="s">
        <v>720</v>
      </c>
      <c r="J20" s="61">
        <v>129.92</v>
      </c>
      <c r="K20" s="61">
        <v>129.92</v>
      </c>
      <c r="L20" s="39">
        <f t="shared" si="0"/>
        <v>129.92</v>
      </c>
      <c r="M20" s="40"/>
      <c r="N20" s="28">
        <f t="shared" si="1"/>
        <v>779.52</v>
      </c>
      <c r="O20" s="28"/>
      <c r="P20" s="3" t="s">
        <v>588</v>
      </c>
      <c r="Q20" s="5" t="s">
        <v>922</v>
      </c>
    </row>
    <row r="21" spans="1:17" s="4" customFormat="1" ht="51">
      <c r="A21" s="12">
        <v>13</v>
      </c>
      <c r="B21" s="3" t="s">
        <v>704</v>
      </c>
      <c r="C21" s="3" t="s">
        <v>705</v>
      </c>
      <c r="D21" s="3" t="s">
        <v>706</v>
      </c>
      <c r="E21" s="3"/>
      <c r="F21" s="3"/>
      <c r="G21" s="3"/>
      <c r="H21"/>
      <c r="I21" s="3"/>
      <c r="J21" s="61">
        <v>10.965</v>
      </c>
      <c r="K21" s="61">
        <v>10.965</v>
      </c>
      <c r="L21" s="39">
        <v>10.965</v>
      </c>
      <c r="M21" s="40"/>
      <c r="N21" s="28">
        <f>L21*6</f>
        <v>65.78999999999999</v>
      </c>
      <c r="O21" s="28"/>
      <c r="P21" s="3" t="s">
        <v>588</v>
      </c>
      <c r="Q21" s="31" t="s">
        <v>707</v>
      </c>
    </row>
    <row r="22" spans="1:17" s="79" customFormat="1" ht="48">
      <c r="A22" s="93">
        <v>14</v>
      </c>
      <c r="B22" s="71" t="s">
        <v>853</v>
      </c>
      <c r="C22" s="71" t="s">
        <v>771</v>
      </c>
      <c r="D22" s="71" t="s">
        <v>321</v>
      </c>
      <c r="E22" s="71" t="s">
        <v>322</v>
      </c>
      <c r="F22" s="71" t="s">
        <v>937</v>
      </c>
      <c r="G22" s="71" t="s">
        <v>890</v>
      </c>
      <c r="H22" s="90">
        <v>15670</v>
      </c>
      <c r="I22" s="71" t="s">
        <v>366</v>
      </c>
      <c r="J22" s="91">
        <v>16.1</v>
      </c>
      <c r="K22" s="91">
        <v>16.1</v>
      </c>
      <c r="L22" s="92">
        <v>16.1</v>
      </c>
      <c r="M22" s="94"/>
      <c r="N22" s="96">
        <v>32.2</v>
      </c>
      <c r="O22" s="96"/>
      <c r="P22" s="71" t="s">
        <v>588</v>
      </c>
      <c r="Q22" s="89" t="s">
        <v>294</v>
      </c>
    </row>
    <row r="23" spans="1:17" s="79" customFormat="1" ht="48">
      <c r="A23" s="93">
        <v>15</v>
      </c>
      <c r="B23" s="71" t="s">
        <v>854</v>
      </c>
      <c r="C23" s="71" t="s">
        <v>771</v>
      </c>
      <c r="D23" s="71" t="s">
        <v>321</v>
      </c>
      <c r="E23" s="71" t="s">
        <v>322</v>
      </c>
      <c r="F23" s="71" t="s">
        <v>937</v>
      </c>
      <c r="G23" s="71" t="s">
        <v>890</v>
      </c>
      <c r="H23" s="90">
        <v>15670</v>
      </c>
      <c r="I23" s="71" t="s">
        <v>366</v>
      </c>
      <c r="J23" s="91">
        <v>1.8</v>
      </c>
      <c r="K23" s="91">
        <v>1.8</v>
      </c>
      <c r="L23" s="92">
        <v>1.8</v>
      </c>
      <c r="M23" s="94"/>
      <c r="N23" s="96">
        <v>3.6</v>
      </c>
      <c r="O23" s="96"/>
      <c r="P23" s="71" t="s">
        <v>588</v>
      </c>
      <c r="Q23" s="89" t="s">
        <v>260</v>
      </c>
    </row>
    <row r="24" spans="1:17" s="4" customFormat="1" ht="153">
      <c r="A24" s="12">
        <v>16</v>
      </c>
      <c r="B24" s="3" t="s">
        <v>855</v>
      </c>
      <c r="C24" s="3" t="s">
        <v>98</v>
      </c>
      <c r="D24" s="3" t="s">
        <v>323</v>
      </c>
      <c r="E24" s="3" t="s">
        <v>327</v>
      </c>
      <c r="F24" s="3" t="s">
        <v>328</v>
      </c>
      <c r="G24" s="3" t="s">
        <v>890</v>
      </c>
      <c r="H24">
        <v>15637</v>
      </c>
      <c r="I24" s="3" t="s">
        <v>611</v>
      </c>
      <c r="J24" s="61">
        <v>3.213</v>
      </c>
      <c r="K24" s="61">
        <v>3.213</v>
      </c>
      <c r="L24" s="39"/>
      <c r="M24" s="40"/>
      <c r="N24" s="28"/>
      <c r="O24" s="28"/>
      <c r="P24" s="3"/>
      <c r="Q24" s="31" t="s">
        <v>758</v>
      </c>
    </row>
    <row r="25" spans="1:17" s="79" customFormat="1" ht="24">
      <c r="A25" s="93">
        <v>17</v>
      </c>
      <c r="B25" s="71" t="s">
        <v>856</v>
      </c>
      <c r="C25" s="71" t="s">
        <v>331</v>
      </c>
      <c r="D25" s="71" t="s">
        <v>330</v>
      </c>
      <c r="E25" s="71" t="s">
        <v>329</v>
      </c>
      <c r="F25" s="71" t="s">
        <v>937</v>
      </c>
      <c r="G25" s="71" t="s">
        <v>890</v>
      </c>
      <c r="H25" s="90">
        <v>15670</v>
      </c>
      <c r="I25" s="71" t="s">
        <v>612</v>
      </c>
      <c r="J25" s="91">
        <v>1.5</v>
      </c>
      <c r="K25" s="91">
        <v>1.5</v>
      </c>
      <c r="L25" s="92">
        <v>1.5</v>
      </c>
      <c r="M25" s="94"/>
      <c r="N25" s="97">
        <v>30</v>
      </c>
      <c r="O25" s="96"/>
      <c r="P25" s="71" t="s">
        <v>588</v>
      </c>
      <c r="Q25" s="89" t="s">
        <v>308</v>
      </c>
    </row>
    <row r="26" spans="1:17" s="79" customFormat="1" ht="24">
      <c r="A26" s="93">
        <v>18</v>
      </c>
      <c r="B26" s="71" t="s">
        <v>857</v>
      </c>
      <c r="C26" s="71" t="s">
        <v>332</v>
      </c>
      <c r="D26" s="71" t="s">
        <v>196</v>
      </c>
      <c r="E26" s="71" t="s">
        <v>329</v>
      </c>
      <c r="F26" s="71" t="s">
        <v>937</v>
      </c>
      <c r="G26" s="71" t="s">
        <v>890</v>
      </c>
      <c r="H26" s="90">
        <v>15670</v>
      </c>
      <c r="I26" s="71" t="s">
        <v>610</v>
      </c>
      <c r="J26" s="91">
        <v>1.9</v>
      </c>
      <c r="K26" s="91">
        <v>1.9</v>
      </c>
      <c r="L26" s="92">
        <v>1.9</v>
      </c>
      <c r="M26" s="94"/>
      <c r="N26" s="96">
        <v>38</v>
      </c>
      <c r="O26" s="96"/>
      <c r="P26" s="71" t="s">
        <v>588</v>
      </c>
      <c r="Q26" s="89" t="s">
        <v>309</v>
      </c>
    </row>
    <row r="27" spans="1:17" s="79" customFormat="1" ht="48">
      <c r="A27" s="93">
        <v>19</v>
      </c>
      <c r="B27" s="71" t="s">
        <v>858</v>
      </c>
      <c r="C27" s="71" t="s">
        <v>772</v>
      </c>
      <c r="D27" s="71" t="s">
        <v>333</v>
      </c>
      <c r="E27" s="71" t="s">
        <v>774</v>
      </c>
      <c r="F27" s="71" t="s">
        <v>937</v>
      </c>
      <c r="G27" s="71" t="s">
        <v>890</v>
      </c>
      <c r="H27" s="90">
        <v>15670</v>
      </c>
      <c r="I27" s="104" t="s">
        <v>296</v>
      </c>
      <c r="J27" s="91">
        <v>28.559</v>
      </c>
      <c r="K27" s="91">
        <v>28.559</v>
      </c>
      <c r="L27" s="92">
        <v>28.559</v>
      </c>
      <c r="M27" s="94"/>
      <c r="N27" s="96">
        <v>57.12</v>
      </c>
      <c r="O27" s="96"/>
      <c r="P27" s="71" t="s">
        <v>588</v>
      </c>
      <c r="Q27" s="89" t="s">
        <v>295</v>
      </c>
    </row>
    <row r="28" spans="1:17" s="79" customFormat="1" ht="60">
      <c r="A28" s="93">
        <v>20</v>
      </c>
      <c r="B28" s="71" t="s">
        <v>859</v>
      </c>
      <c r="C28" s="71" t="s">
        <v>772</v>
      </c>
      <c r="D28" s="71" t="s">
        <v>773</v>
      </c>
      <c r="E28" s="71" t="s">
        <v>774</v>
      </c>
      <c r="F28" s="71" t="s">
        <v>937</v>
      </c>
      <c r="G28" s="71" t="s">
        <v>890</v>
      </c>
      <c r="H28" s="90">
        <v>15670</v>
      </c>
      <c r="I28" s="71" t="s">
        <v>296</v>
      </c>
      <c r="J28" s="91">
        <v>67.9</v>
      </c>
      <c r="K28" s="91">
        <v>67.9</v>
      </c>
      <c r="L28" s="92">
        <v>67.9</v>
      </c>
      <c r="M28" s="94"/>
      <c r="N28" s="96">
        <v>135.8</v>
      </c>
      <c r="O28" s="96"/>
      <c r="P28" s="71" t="s">
        <v>588</v>
      </c>
      <c r="Q28" s="89" t="s">
        <v>259</v>
      </c>
    </row>
    <row r="29" spans="1:17" s="4" customFormat="1" ht="114.75">
      <c r="A29" s="12">
        <v>21</v>
      </c>
      <c r="B29" s="3" t="s">
        <v>860</v>
      </c>
      <c r="C29" s="3" t="s">
        <v>140</v>
      </c>
      <c r="D29" s="3" t="s">
        <v>589</v>
      </c>
      <c r="E29" s="71" t="s">
        <v>466</v>
      </c>
      <c r="F29" s="71" t="s">
        <v>937</v>
      </c>
      <c r="G29" s="71" t="s">
        <v>890</v>
      </c>
      <c r="H29" s="90">
        <v>15670</v>
      </c>
      <c r="I29" s="3" t="s">
        <v>590</v>
      </c>
      <c r="J29" s="61">
        <v>0</v>
      </c>
      <c r="K29" s="61">
        <v>180</v>
      </c>
      <c r="L29" s="39"/>
      <c r="M29" s="40"/>
      <c r="N29" s="28"/>
      <c r="O29" s="28"/>
      <c r="P29" s="3"/>
      <c r="Q29" s="31" t="s">
        <v>215</v>
      </c>
    </row>
    <row r="30" spans="1:17" s="4" customFormat="1" ht="89.25">
      <c r="A30" s="11">
        <v>22</v>
      </c>
      <c r="B30" s="3" t="s">
        <v>861</v>
      </c>
      <c r="C30" s="3" t="s">
        <v>150</v>
      </c>
      <c r="D30" s="3" t="s">
        <v>151</v>
      </c>
      <c r="E30" s="3" t="s">
        <v>152</v>
      </c>
      <c r="F30" s="3" t="s">
        <v>937</v>
      </c>
      <c r="G30" s="3" t="s">
        <v>890</v>
      </c>
      <c r="H30">
        <v>15670</v>
      </c>
      <c r="I30" s="3" t="s">
        <v>153</v>
      </c>
      <c r="J30" s="61">
        <v>53.7</v>
      </c>
      <c r="K30" s="61">
        <v>53.7</v>
      </c>
      <c r="L30" s="39"/>
      <c r="M30" s="40"/>
      <c r="N30" s="28"/>
      <c r="O30" s="28"/>
      <c r="P30" s="3"/>
      <c r="Q30" s="31" t="s">
        <v>207</v>
      </c>
    </row>
    <row r="31" spans="1:17" s="4" customFormat="1" ht="38.25">
      <c r="A31" s="11">
        <v>23</v>
      </c>
      <c r="B31" s="3" t="s">
        <v>862</v>
      </c>
      <c r="C31" s="3" t="s">
        <v>150</v>
      </c>
      <c r="D31" s="3" t="s">
        <v>151</v>
      </c>
      <c r="E31" s="3" t="s">
        <v>152</v>
      </c>
      <c r="F31" s="3" t="s">
        <v>937</v>
      </c>
      <c r="G31" s="3" t="s">
        <v>890</v>
      </c>
      <c r="H31">
        <v>15670</v>
      </c>
      <c r="I31" s="3" t="s">
        <v>153</v>
      </c>
      <c r="J31" s="61">
        <v>1.7</v>
      </c>
      <c r="K31" s="61">
        <v>1.7</v>
      </c>
      <c r="L31" s="39"/>
      <c r="M31" s="40"/>
      <c r="N31" s="28"/>
      <c r="O31" s="28"/>
      <c r="P31" s="3"/>
      <c r="Q31" s="31" t="s">
        <v>918</v>
      </c>
    </row>
    <row r="32" spans="1:17" s="4" customFormat="1" ht="51">
      <c r="A32" s="12">
        <v>24</v>
      </c>
      <c r="B32" s="3" t="s">
        <v>864</v>
      </c>
      <c r="C32" s="3" t="s">
        <v>150</v>
      </c>
      <c r="D32" s="3" t="s">
        <v>154</v>
      </c>
      <c r="E32" s="3" t="s">
        <v>155</v>
      </c>
      <c r="F32" s="3" t="s">
        <v>937</v>
      </c>
      <c r="G32" s="3" t="s">
        <v>890</v>
      </c>
      <c r="H32">
        <v>15670</v>
      </c>
      <c r="I32" s="3" t="s">
        <v>156</v>
      </c>
      <c r="J32" s="61">
        <v>55.3</v>
      </c>
      <c r="K32" s="61">
        <v>55.3</v>
      </c>
      <c r="L32" s="39"/>
      <c r="M32" s="40"/>
      <c r="N32" s="28"/>
      <c r="O32" s="28"/>
      <c r="P32" s="3"/>
      <c r="Q32" s="138" t="s">
        <v>208</v>
      </c>
    </row>
    <row r="33" spans="1:17" s="4" customFormat="1" ht="25.5">
      <c r="A33" s="12">
        <v>25</v>
      </c>
      <c r="B33" s="3" t="s">
        <v>865</v>
      </c>
      <c r="C33" s="3" t="s">
        <v>150</v>
      </c>
      <c r="D33" s="3" t="s">
        <v>154</v>
      </c>
      <c r="E33" s="3" t="s">
        <v>155</v>
      </c>
      <c r="F33" s="3" t="s">
        <v>937</v>
      </c>
      <c r="G33" s="3" t="s">
        <v>890</v>
      </c>
      <c r="H33">
        <v>15670</v>
      </c>
      <c r="I33" s="3" t="s">
        <v>156</v>
      </c>
      <c r="J33" s="61">
        <v>2.57</v>
      </c>
      <c r="K33" s="61">
        <v>2.57</v>
      </c>
      <c r="L33" s="39"/>
      <c r="M33" s="40"/>
      <c r="N33" s="28"/>
      <c r="O33" s="28"/>
      <c r="P33" s="3"/>
      <c r="Q33" s="138" t="s">
        <v>918</v>
      </c>
    </row>
    <row r="34" spans="1:17" s="4" customFormat="1" ht="344.25">
      <c r="A34" s="12">
        <v>26</v>
      </c>
      <c r="B34" s="3" t="s">
        <v>863</v>
      </c>
      <c r="C34" s="3" t="s">
        <v>336</v>
      </c>
      <c r="D34" s="3"/>
      <c r="E34" s="3" t="s">
        <v>968</v>
      </c>
      <c r="F34" s="3" t="s">
        <v>575</v>
      </c>
      <c r="G34" s="3" t="s">
        <v>890</v>
      </c>
      <c r="H34">
        <v>15227</v>
      </c>
      <c r="I34" s="3" t="s">
        <v>969</v>
      </c>
      <c r="J34" s="61">
        <v>208</v>
      </c>
      <c r="K34" s="61">
        <v>208</v>
      </c>
      <c r="L34" s="39"/>
      <c r="M34" s="40"/>
      <c r="N34" s="28"/>
      <c r="O34" s="28"/>
      <c r="P34" s="3"/>
      <c r="Q34" s="31" t="s">
        <v>461</v>
      </c>
    </row>
    <row r="35" spans="1:17" s="4" customFormat="1" ht="280.5">
      <c r="A35" s="12">
        <v>27</v>
      </c>
      <c r="B35" s="3" t="s">
        <v>324</v>
      </c>
      <c r="C35" s="3" t="s">
        <v>336</v>
      </c>
      <c r="D35" s="3"/>
      <c r="E35" s="3" t="s">
        <v>968</v>
      </c>
      <c r="F35" s="3" t="s">
        <v>575</v>
      </c>
      <c r="G35" s="3" t="s">
        <v>890</v>
      </c>
      <c r="H35">
        <v>15227</v>
      </c>
      <c r="I35" s="3" t="s">
        <v>969</v>
      </c>
      <c r="J35" s="61">
        <v>86</v>
      </c>
      <c r="K35" s="61">
        <v>38</v>
      </c>
      <c r="L35" s="39"/>
      <c r="M35" s="40"/>
      <c r="N35" s="28"/>
      <c r="O35" s="28"/>
      <c r="P35" s="3"/>
      <c r="Q35" s="31" t="s">
        <v>462</v>
      </c>
    </row>
    <row r="36" spans="1:17" s="122" customFormat="1" ht="22.5">
      <c r="A36" s="110">
        <v>27</v>
      </c>
      <c r="B36" s="104" t="s">
        <v>324</v>
      </c>
      <c r="C36" s="104" t="s">
        <v>325</v>
      </c>
      <c r="D36" s="104"/>
      <c r="E36" s="104"/>
      <c r="F36" s="104"/>
      <c r="G36" s="104"/>
      <c r="H36" s="111"/>
      <c r="I36" s="104"/>
      <c r="J36" s="113"/>
      <c r="K36" s="113">
        <v>48</v>
      </c>
      <c r="L36" s="114"/>
      <c r="M36" s="119"/>
      <c r="N36" s="120"/>
      <c r="O36" s="120"/>
      <c r="P36" s="104"/>
      <c r="Q36" s="121" t="s">
        <v>326</v>
      </c>
    </row>
    <row r="37" spans="1:17" s="79" customFormat="1" ht="96">
      <c r="A37" s="93">
        <v>28</v>
      </c>
      <c r="B37" s="71" t="s">
        <v>866</v>
      </c>
      <c r="C37" s="71" t="s">
        <v>180</v>
      </c>
      <c r="D37" s="71" t="s">
        <v>493</v>
      </c>
      <c r="E37" s="71" t="s">
        <v>903</v>
      </c>
      <c r="F37" s="71" t="s">
        <v>937</v>
      </c>
      <c r="G37" s="71" t="s">
        <v>890</v>
      </c>
      <c r="H37" s="90">
        <v>15670</v>
      </c>
      <c r="I37" s="71" t="s">
        <v>518</v>
      </c>
      <c r="J37" s="91">
        <v>123.156</v>
      </c>
      <c r="K37" s="91">
        <v>123.156</v>
      </c>
      <c r="L37" s="92">
        <v>123.156</v>
      </c>
      <c r="M37" s="94"/>
      <c r="N37" s="95">
        <v>1477.38</v>
      </c>
      <c r="O37" s="96"/>
      <c r="P37" s="71" t="s">
        <v>588</v>
      </c>
      <c r="Q37" s="89" t="s">
        <v>258</v>
      </c>
    </row>
    <row r="38" spans="1:17" s="79" customFormat="1" ht="120">
      <c r="A38" s="93">
        <v>29</v>
      </c>
      <c r="B38" s="71" t="s">
        <v>867</v>
      </c>
      <c r="C38" s="71" t="s">
        <v>180</v>
      </c>
      <c r="D38" s="71" t="s">
        <v>493</v>
      </c>
      <c r="E38" s="71" t="s">
        <v>903</v>
      </c>
      <c r="F38" s="71" t="s">
        <v>937</v>
      </c>
      <c r="G38" s="71" t="s">
        <v>890</v>
      </c>
      <c r="H38" s="90">
        <v>15670</v>
      </c>
      <c r="I38" s="71" t="s">
        <v>518</v>
      </c>
      <c r="J38" s="91">
        <v>116.598</v>
      </c>
      <c r="K38" s="91">
        <v>116.598</v>
      </c>
      <c r="L38" s="92">
        <v>116.598</v>
      </c>
      <c r="M38" s="94"/>
      <c r="N38" s="96">
        <v>1399.18</v>
      </c>
      <c r="O38" s="96"/>
      <c r="P38" s="71" t="s">
        <v>588</v>
      </c>
      <c r="Q38" s="89" t="s">
        <v>267</v>
      </c>
    </row>
    <row r="39" spans="1:17" s="4" customFormat="1" ht="331.5">
      <c r="A39" s="12">
        <v>30</v>
      </c>
      <c r="B39" s="3" t="s">
        <v>868</v>
      </c>
      <c r="C39" s="132" t="s">
        <v>130</v>
      </c>
      <c r="D39" s="3" t="s">
        <v>809</v>
      </c>
      <c r="E39" s="71" t="s">
        <v>362</v>
      </c>
      <c r="F39" s="3" t="s">
        <v>937</v>
      </c>
      <c r="G39" s="3" t="s">
        <v>890</v>
      </c>
      <c r="H39">
        <v>15670</v>
      </c>
      <c r="I39" s="3" t="s">
        <v>970</v>
      </c>
      <c r="J39" s="61">
        <v>73.5468</v>
      </c>
      <c r="K39" s="61">
        <v>73.5468</v>
      </c>
      <c r="L39" s="39"/>
      <c r="M39" s="40"/>
      <c r="N39" s="28"/>
      <c r="O39" s="28"/>
      <c r="P39" s="3"/>
      <c r="Q39" s="31" t="s">
        <v>987</v>
      </c>
    </row>
    <row r="40" spans="1:17" s="79" customFormat="1" ht="48">
      <c r="A40" s="70">
        <v>31</v>
      </c>
      <c r="B40" s="71" t="s">
        <v>869</v>
      </c>
      <c r="C40" s="71" t="s">
        <v>195</v>
      </c>
      <c r="D40" s="71" t="s">
        <v>810</v>
      </c>
      <c r="E40" s="71" t="s">
        <v>811</v>
      </c>
      <c r="F40" s="71" t="s">
        <v>891</v>
      </c>
      <c r="G40" s="71" t="s">
        <v>890</v>
      </c>
      <c r="H40" s="90">
        <v>15601</v>
      </c>
      <c r="I40" s="71" t="s">
        <v>812</v>
      </c>
      <c r="J40" s="73">
        <v>139.8</v>
      </c>
      <c r="K40" s="91">
        <v>139.8</v>
      </c>
      <c r="L40" s="92">
        <v>139.8</v>
      </c>
      <c r="M40" s="75"/>
      <c r="N40" s="77">
        <v>279.6</v>
      </c>
      <c r="O40" s="77"/>
      <c r="P40" s="71" t="s">
        <v>588</v>
      </c>
      <c r="Q40" s="89" t="s">
        <v>250</v>
      </c>
    </row>
    <row r="41" spans="1:17" s="4" customFormat="1" ht="242.25">
      <c r="A41" s="11">
        <v>32</v>
      </c>
      <c r="B41" s="3" t="s">
        <v>870</v>
      </c>
      <c r="C41" s="3" t="s">
        <v>360</v>
      </c>
      <c r="D41" s="3" t="s">
        <v>358</v>
      </c>
      <c r="E41" s="3" t="s">
        <v>280</v>
      </c>
      <c r="F41" s="3" t="s">
        <v>280</v>
      </c>
      <c r="G41" s="3" t="s">
        <v>280</v>
      </c>
      <c r="H41" s="1" t="s">
        <v>280</v>
      </c>
      <c r="I41" s="3" t="s">
        <v>359</v>
      </c>
      <c r="J41" s="62">
        <v>53.16</v>
      </c>
      <c r="K41" s="62">
        <v>53.16</v>
      </c>
      <c r="L41" s="41"/>
      <c r="M41" s="42"/>
      <c r="N41" s="30"/>
      <c r="O41" s="30"/>
      <c r="P41" s="3"/>
      <c r="Q41" s="31" t="s">
        <v>966</v>
      </c>
    </row>
    <row r="42" spans="1:17" s="4" customFormat="1" ht="25.5">
      <c r="A42" s="11">
        <v>33</v>
      </c>
      <c r="B42" s="3" t="s">
        <v>944</v>
      </c>
      <c r="C42" s="3" t="s">
        <v>469</v>
      </c>
      <c r="D42" s="3" t="s">
        <v>470</v>
      </c>
      <c r="E42" s="3"/>
      <c r="F42" s="3"/>
      <c r="G42" s="3"/>
      <c r="H42" s="1"/>
      <c r="I42" s="3"/>
      <c r="J42" s="62"/>
      <c r="K42" s="62"/>
      <c r="L42" s="41"/>
      <c r="M42" s="42"/>
      <c r="N42" s="30"/>
      <c r="O42" s="30"/>
      <c r="P42" s="3"/>
      <c r="Q42" s="5" t="s">
        <v>759</v>
      </c>
    </row>
    <row r="43" spans="1:17" s="4" customFormat="1" ht="38.25" customHeight="1">
      <c r="A43" s="11">
        <v>33.1</v>
      </c>
      <c r="B43" s="3" t="s">
        <v>943</v>
      </c>
      <c r="C43" s="3" t="s">
        <v>945</v>
      </c>
      <c r="D43" s="3" t="s">
        <v>946</v>
      </c>
      <c r="E43" s="3" t="s">
        <v>947</v>
      </c>
      <c r="F43" s="3" t="s">
        <v>937</v>
      </c>
      <c r="G43" s="3" t="s">
        <v>890</v>
      </c>
      <c r="H43" s="38">
        <v>15670</v>
      </c>
      <c r="I43" s="3" t="s">
        <v>948</v>
      </c>
      <c r="J43" s="62">
        <v>1.587</v>
      </c>
      <c r="K43" s="62">
        <v>1.5869</v>
      </c>
      <c r="L43" s="41"/>
      <c r="M43" s="42"/>
      <c r="N43" s="30"/>
      <c r="O43" s="30"/>
      <c r="P43" s="3"/>
      <c r="Q43" s="31" t="s">
        <v>216</v>
      </c>
    </row>
    <row r="44" spans="1:17" ht="306">
      <c r="A44" s="12">
        <v>34</v>
      </c>
      <c r="B44" s="3" t="s">
        <v>471</v>
      </c>
      <c r="C44" s="3" t="s">
        <v>69</v>
      </c>
      <c r="D44" s="3" t="s">
        <v>472</v>
      </c>
      <c r="E44" s="3" t="s">
        <v>473</v>
      </c>
      <c r="F44" s="33" t="s">
        <v>891</v>
      </c>
      <c r="G44" s="3" t="s">
        <v>890</v>
      </c>
      <c r="H44" s="35">
        <v>15601</v>
      </c>
      <c r="I44" s="3" t="s">
        <v>72</v>
      </c>
      <c r="J44" s="63">
        <v>86.693</v>
      </c>
      <c r="K44" s="63">
        <v>86.693</v>
      </c>
      <c r="L44" s="36"/>
      <c r="M44" s="36"/>
      <c r="N44" s="37"/>
      <c r="O44" s="37"/>
      <c r="P44" s="3"/>
      <c r="Q44" s="34" t="s">
        <v>202</v>
      </c>
    </row>
    <row r="45" spans="1:17" s="4" customFormat="1" ht="306">
      <c r="A45" s="11">
        <v>35</v>
      </c>
      <c r="B45" s="3" t="s">
        <v>474</v>
      </c>
      <c r="C45" s="3" t="s">
        <v>796</v>
      </c>
      <c r="D45" s="3" t="s">
        <v>475</v>
      </c>
      <c r="E45" s="3" t="s">
        <v>476</v>
      </c>
      <c r="F45" s="3" t="s">
        <v>937</v>
      </c>
      <c r="G45" s="3" t="s">
        <v>890</v>
      </c>
      <c r="H45" s="38">
        <v>15670</v>
      </c>
      <c r="I45" s="3" t="s">
        <v>519</v>
      </c>
      <c r="J45" s="64">
        <v>93.785</v>
      </c>
      <c r="K45" s="64">
        <v>93.785</v>
      </c>
      <c r="L45" s="41"/>
      <c r="M45" s="42"/>
      <c r="N45" s="30"/>
      <c r="O45" s="30"/>
      <c r="P45" s="3"/>
      <c r="Q45" s="31" t="s">
        <v>197</v>
      </c>
    </row>
    <row r="46" spans="1:17" s="4" customFormat="1" ht="300">
      <c r="A46" s="11">
        <v>36</v>
      </c>
      <c r="B46" s="3" t="s">
        <v>483</v>
      </c>
      <c r="C46" s="3" t="s">
        <v>79</v>
      </c>
      <c r="D46" s="3" t="s">
        <v>484</v>
      </c>
      <c r="E46" s="3" t="s">
        <v>485</v>
      </c>
      <c r="F46" s="3" t="s">
        <v>937</v>
      </c>
      <c r="G46" s="3" t="s">
        <v>890</v>
      </c>
      <c r="H46" s="38">
        <v>15670</v>
      </c>
      <c r="I46" s="3" t="s">
        <v>97</v>
      </c>
      <c r="J46" s="62">
        <v>39.5</v>
      </c>
      <c r="K46" s="62">
        <v>39.5</v>
      </c>
      <c r="L46" s="41"/>
      <c r="M46" s="42"/>
      <c r="N46" s="30"/>
      <c r="O46" s="30"/>
      <c r="P46" s="3"/>
      <c r="Q46" s="47" t="s">
        <v>984</v>
      </c>
    </row>
    <row r="47" spans="1:17" s="79" customFormat="1" ht="108">
      <c r="A47" s="70">
        <v>45</v>
      </c>
      <c r="B47" s="71" t="s">
        <v>486</v>
      </c>
      <c r="C47" s="71" t="s">
        <v>182</v>
      </c>
      <c r="D47" s="71" t="s">
        <v>487</v>
      </c>
      <c r="E47" s="71" t="s">
        <v>488</v>
      </c>
      <c r="F47" s="71" t="s">
        <v>891</v>
      </c>
      <c r="G47" s="71" t="s">
        <v>890</v>
      </c>
      <c r="H47" s="72">
        <v>15601</v>
      </c>
      <c r="I47" s="71" t="s">
        <v>520</v>
      </c>
      <c r="J47" s="73">
        <v>45</v>
      </c>
      <c r="K47" s="73">
        <v>45</v>
      </c>
      <c r="L47" s="74">
        <v>45</v>
      </c>
      <c r="M47" s="75"/>
      <c r="N47" s="77">
        <v>180</v>
      </c>
      <c r="O47" s="77"/>
      <c r="P47" s="71" t="s">
        <v>588</v>
      </c>
      <c r="Q47" s="89" t="s">
        <v>249</v>
      </c>
    </row>
    <row r="48" spans="1:17" s="4" customFormat="1" ht="242.25">
      <c r="A48" s="11">
        <v>46</v>
      </c>
      <c r="B48" s="3" t="s">
        <v>871</v>
      </c>
      <c r="C48" s="3" t="s">
        <v>188</v>
      </c>
      <c r="D48" s="3" t="s">
        <v>489</v>
      </c>
      <c r="E48" s="3" t="s">
        <v>190</v>
      </c>
      <c r="F48" s="3" t="s">
        <v>191</v>
      </c>
      <c r="G48" s="3" t="s">
        <v>890</v>
      </c>
      <c r="H48" s="38">
        <v>15624</v>
      </c>
      <c r="I48" s="3" t="s">
        <v>192</v>
      </c>
      <c r="J48" s="62">
        <v>77.62</v>
      </c>
      <c r="K48" s="62">
        <v>77.62</v>
      </c>
      <c r="L48" s="41"/>
      <c r="M48" s="42"/>
      <c r="N48" s="30"/>
      <c r="O48" s="30"/>
      <c r="P48" s="3"/>
      <c r="Q48" s="31" t="s">
        <v>982</v>
      </c>
    </row>
    <row r="49" spans="1:17" s="4" customFormat="1" ht="168.75">
      <c r="A49" s="11">
        <v>47</v>
      </c>
      <c r="B49" s="58" t="s">
        <v>872</v>
      </c>
      <c r="C49" s="71" t="s">
        <v>490</v>
      </c>
      <c r="D49" s="71" t="s">
        <v>491</v>
      </c>
      <c r="E49" s="71" t="s">
        <v>492</v>
      </c>
      <c r="F49" s="71" t="s">
        <v>312</v>
      </c>
      <c r="G49" s="71" t="s">
        <v>890</v>
      </c>
      <c r="H49" s="72">
        <v>15650</v>
      </c>
      <c r="I49" s="71" t="s">
        <v>521</v>
      </c>
      <c r="J49" s="73">
        <v>100</v>
      </c>
      <c r="K49" s="73">
        <v>100</v>
      </c>
      <c r="L49" s="74">
        <v>100</v>
      </c>
      <c r="M49" s="75"/>
      <c r="N49" s="77">
        <v>400</v>
      </c>
      <c r="O49" s="77"/>
      <c r="P49" s="71" t="s">
        <v>588</v>
      </c>
      <c r="Q49" s="89" t="s">
        <v>222</v>
      </c>
    </row>
    <row r="50" spans="1:17" s="4" customFormat="1" ht="300">
      <c r="A50" s="11">
        <v>48</v>
      </c>
      <c r="B50" s="3" t="s">
        <v>494</v>
      </c>
      <c r="C50" s="3" t="s">
        <v>495</v>
      </c>
      <c r="D50" s="3" t="s">
        <v>749</v>
      </c>
      <c r="E50" s="3" t="s">
        <v>750</v>
      </c>
      <c r="F50" s="3" t="s">
        <v>312</v>
      </c>
      <c r="G50" s="3" t="s">
        <v>890</v>
      </c>
      <c r="H50" s="38">
        <v>15650</v>
      </c>
      <c r="I50" s="3" t="s">
        <v>522</v>
      </c>
      <c r="J50" s="62">
        <v>52.004</v>
      </c>
      <c r="K50" s="62">
        <v>52.004</v>
      </c>
      <c r="L50" s="41">
        <f>K50</f>
        <v>52.004</v>
      </c>
      <c r="M50" s="42"/>
      <c r="N50" s="30">
        <f>L50*6</f>
        <v>312.024</v>
      </c>
      <c r="O50" s="30"/>
      <c r="P50" s="3"/>
      <c r="Q50" s="47" t="s">
        <v>960</v>
      </c>
    </row>
    <row r="51" spans="1:17" s="79" customFormat="1" ht="96">
      <c r="A51" s="70">
        <v>49</v>
      </c>
      <c r="B51" s="71" t="s">
        <v>496</v>
      </c>
      <c r="C51" s="71" t="s">
        <v>497</v>
      </c>
      <c r="D51" s="71" t="s">
        <v>498</v>
      </c>
      <c r="E51" s="71" t="s">
        <v>499</v>
      </c>
      <c r="F51" s="71" t="s">
        <v>312</v>
      </c>
      <c r="G51" s="71" t="s">
        <v>890</v>
      </c>
      <c r="H51" s="72">
        <v>15650</v>
      </c>
      <c r="I51" s="71" t="s">
        <v>523</v>
      </c>
      <c r="J51" s="73">
        <v>31.5251</v>
      </c>
      <c r="K51" s="73">
        <v>31.5251</v>
      </c>
      <c r="L51" s="74">
        <v>31.525</v>
      </c>
      <c r="M51" s="75"/>
      <c r="N51" s="86">
        <v>126.1</v>
      </c>
      <c r="O51" s="77"/>
      <c r="P51" s="71" t="s">
        <v>588</v>
      </c>
      <c r="Q51" s="89" t="s">
        <v>268</v>
      </c>
    </row>
    <row r="52" spans="1:17" s="4" customFormat="1" ht="38.25">
      <c r="A52" s="11">
        <v>50</v>
      </c>
      <c r="B52" s="3" t="s">
        <v>502</v>
      </c>
      <c r="C52" s="104" t="s">
        <v>503</v>
      </c>
      <c r="D52" s="3" t="s">
        <v>504</v>
      </c>
      <c r="E52" s="3" t="s">
        <v>505</v>
      </c>
      <c r="F52" s="3" t="s">
        <v>891</v>
      </c>
      <c r="G52" s="3" t="s">
        <v>890</v>
      </c>
      <c r="H52" s="38">
        <v>15601</v>
      </c>
      <c r="I52" s="3"/>
      <c r="J52" s="62">
        <v>180.7961</v>
      </c>
      <c r="K52" s="62">
        <v>180.7961</v>
      </c>
      <c r="L52" s="41"/>
      <c r="M52" s="42"/>
      <c r="N52" s="30"/>
      <c r="O52" s="30"/>
      <c r="P52" s="3"/>
      <c r="Q52" s="31" t="s">
        <v>507</v>
      </c>
    </row>
    <row r="53" spans="1:17" s="79" customFormat="1" ht="144">
      <c r="A53" s="70">
        <v>51</v>
      </c>
      <c r="B53" s="71" t="s">
        <v>508</v>
      </c>
      <c r="C53" s="71" t="s">
        <v>509</v>
      </c>
      <c r="D53" s="71" t="s">
        <v>510</v>
      </c>
      <c r="E53" s="71" t="s">
        <v>511</v>
      </c>
      <c r="F53" s="71" t="s">
        <v>312</v>
      </c>
      <c r="G53" s="71" t="s">
        <v>890</v>
      </c>
      <c r="H53" s="72">
        <v>15650</v>
      </c>
      <c r="I53" s="71" t="s">
        <v>524</v>
      </c>
      <c r="J53" s="73">
        <v>32.75</v>
      </c>
      <c r="K53" s="73">
        <v>32.75</v>
      </c>
      <c r="L53" s="74">
        <v>32.75</v>
      </c>
      <c r="M53" s="75"/>
      <c r="N53" s="77">
        <v>131</v>
      </c>
      <c r="O53" s="77"/>
      <c r="P53" s="71" t="s">
        <v>588</v>
      </c>
      <c r="Q53" s="89" t="s">
        <v>916</v>
      </c>
    </row>
    <row r="54" spans="1:17" s="4" customFormat="1" ht="228">
      <c r="A54" s="11">
        <v>52</v>
      </c>
      <c r="B54" s="3" t="s">
        <v>512</v>
      </c>
      <c r="C54" s="3" t="s">
        <v>814</v>
      </c>
      <c r="D54" s="3" t="s">
        <v>513</v>
      </c>
      <c r="E54" s="3" t="s">
        <v>297</v>
      </c>
      <c r="F54" s="3" t="s">
        <v>817</v>
      </c>
      <c r="G54" s="3" t="s">
        <v>818</v>
      </c>
      <c r="H54" s="38">
        <v>92131</v>
      </c>
      <c r="I54" s="3" t="s">
        <v>605</v>
      </c>
      <c r="J54" s="62">
        <v>79.14</v>
      </c>
      <c r="K54" s="62">
        <v>79.14</v>
      </c>
      <c r="L54" s="41"/>
      <c r="M54" s="42"/>
      <c r="N54" s="30"/>
      <c r="O54" s="30"/>
      <c r="P54" s="3"/>
      <c r="Q54" s="47" t="s">
        <v>972</v>
      </c>
    </row>
    <row r="55" spans="1:17" s="4" customFormat="1" ht="288">
      <c r="A55" s="11">
        <v>53</v>
      </c>
      <c r="B55" s="3" t="s">
        <v>514</v>
      </c>
      <c r="C55" s="3" t="s">
        <v>738</v>
      </c>
      <c r="D55" s="3" t="s">
        <v>515</v>
      </c>
      <c r="E55" s="3" t="s">
        <v>740</v>
      </c>
      <c r="F55" s="3" t="s">
        <v>891</v>
      </c>
      <c r="G55" s="3" t="s">
        <v>890</v>
      </c>
      <c r="H55" s="38">
        <v>15601</v>
      </c>
      <c r="I55" s="3" t="s">
        <v>735</v>
      </c>
      <c r="J55" s="62">
        <v>88.6</v>
      </c>
      <c r="K55" s="62">
        <v>88.6</v>
      </c>
      <c r="L55" s="41"/>
      <c r="M55" s="42"/>
      <c r="N55" s="30"/>
      <c r="O55" s="30"/>
      <c r="P55" s="3"/>
      <c r="Q55" s="47" t="s">
        <v>967</v>
      </c>
    </row>
    <row r="56" spans="1:17" s="4" customFormat="1" ht="293.25">
      <c r="A56" s="11">
        <v>54</v>
      </c>
      <c r="B56" s="3" t="s">
        <v>516</v>
      </c>
      <c r="C56" s="3" t="s">
        <v>747</v>
      </c>
      <c r="D56" s="3" t="s">
        <v>131</v>
      </c>
      <c r="E56" s="3" t="s">
        <v>517</v>
      </c>
      <c r="F56" s="3" t="s">
        <v>891</v>
      </c>
      <c r="G56" s="3" t="s">
        <v>890</v>
      </c>
      <c r="H56" s="38">
        <v>15601</v>
      </c>
      <c r="I56" s="3" t="s">
        <v>501</v>
      </c>
      <c r="J56" s="62">
        <v>151.67</v>
      </c>
      <c r="K56" s="62">
        <v>151.67</v>
      </c>
      <c r="L56" s="41">
        <f>K56</f>
        <v>151.67</v>
      </c>
      <c r="M56" s="42"/>
      <c r="N56" s="30">
        <f>L56*6</f>
        <v>910.02</v>
      </c>
      <c r="O56" s="30"/>
      <c r="P56" s="3" t="s">
        <v>588</v>
      </c>
      <c r="Q56" s="31" t="s">
        <v>218</v>
      </c>
    </row>
    <row r="57" spans="1:17" s="4" customFormat="1" ht="344.25">
      <c r="A57" s="11">
        <v>55</v>
      </c>
      <c r="B57" s="3" t="s">
        <v>552</v>
      </c>
      <c r="C57" s="3" t="s">
        <v>553</v>
      </c>
      <c r="D57" s="71" t="s">
        <v>554</v>
      </c>
      <c r="E57" s="3" t="s">
        <v>555</v>
      </c>
      <c r="F57" s="3" t="s">
        <v>556</v>
      </c>
      <c r="G57" s="3" t="s">
        <v>890</v>
      </c>
      <c r="H57" s="38">
        <v>16053</v>
      </c>
      <c r="I57" s="3"/>
      <c r="J57" s="62">
        <v>45</v>
      </c>
      <c r="K57" s="62">
        <v>45</v>
      </c>
      <c r="L57" s="41">
        <v>45</v>
      </c>
      <c r="M57" s="42"/>
      <c r="N57" s="30">
        <f>L57*6</f>
        <v>270</v>
      </c>
      <c r="O57" s="30"/>
      <c r="P57" s="3"/>
      <c r="Q57" s="5" t="s">
        <v>942</v>
      </c>
    </row>
    <row r="58" spans="1:17" s="4" customFormat="1" ht="267.75">
      <c r="A58" s="11">
        <v>56</v>
      </c>
      <c r="B58" s="3" t="s">
        <v>557</v>
      </c>
      <c r="C58" s="3" t="s">
        <v>710</v>
      </c>
      <c r="D58" s="3" t="s">
        <v>558</v>
      </c>
      <c r="E58" s="3" t="s">
        <v>971</v>
      </c>
      <c r="F58" s="3" t="s">
        <v>891</v>
      </c>
      <c r="G58" s="3" t="s">
        <v>890</v>
      </c>
      <c r="H58" s="38">
        <v>15601</v>
      </c>
      <c r="I58" s="3" t="s">
        <v>713</v>
      </c>
      <c r="J58" s="62">
        <v>75.48</v>
      </c>
      <c r="K58" s="62">
        <v>75.48</v>
      </c>
      <c r="L58" s="41"/>
      <c r="M58" s="42"/>
      <c r="N58" s="30"/>
      <c r="O58" s="30"/>
      <c r="P58" s="3"/>
      <c r="Q58" s="31" t="s">
        <v>983</v>
      </c>
    </row>
    <row r="59" spans="1:17" s="4" customFormat="1" ht="127.5">
      <c r="A59" s="11">
        <v>57</v>
      </c>
      <c r="B59" s="3" t="s">
        <v>559</v>
      </c>
      <c r="C59" s="3" t="s">
        <v>560</v>
      </c>
      <c r="D59" s="3" t="s">
        <v>563</v>
      </c>
      <c r="E59" s="3" t="s">
        <v>562</v>
      </c>
      <c r="F59" s="3" t="s">
        <v>561</v>
      </c>
      <c r="G59" s="3" t="s">
        <v>561</v>
      </c>
      <c r="H59" s="38">
        <v>10003</v>
      </c>
      <c r="I59" s="3" t="s">
        <v>613</v>
      </c>
      <c r="J59" s="62">
        <v>112.27</v>
      </c>
      <c r="K59" s="62">
        <v>112.27</v>
      </c>
      <c r="L59" s="41"/>
      <c r="M59" s="42"/>
      <c r="N59" s="30"/>
      <c r="O59" s="30"/>
      <c r="P59" s="3"/>
      <c r="Q59" s="31" t="s">
        <v>973</v>
      </c>
    </row>
    <row r="60" spans="1:17" s="4" customFormat="1" ht="191.25">
      <c r="A60" s="11">
        <v>58</v>
      </c>
      <c r="B60" s="3" t="s">
        <v>565</v>
      </c>
      <c r="C60" s="3" t="s">
        <v>566</v>
      </c>
      <c r="D60" s="3" t="s">
        <v>132</v>
      </c>
      <c r="E60" s="3" t="s">
        <v>311</v>
      </c>
      <c r="F60" s="3" t="s">
        <v>312</v>
      </c>
      <c r="G60" s="3" t="s">
        <v>890</v>
      </c>
      <c r="H60" s="38">
        <v>15650</v>
      </c>
      <c r="I60" s="3" t="s">
        <v>298</v>
      </c>
      <c r="J60" s="62">
        <v>87.076</v>
      </c>
      <c r="K60" s="62">
        <v>87.076</v>
      </c>
      <c r="L60" s="41"/>
      <c r="M60" s="42"/>
      <c r="N60" s="30"/>
      <c r="O60" s="30"/>
      <c r="P60" s="3"/>
      <c r="Q60" s="31" t="s">
        <v>974</v>
      </c>
    </row>
    <row r="61" spans="1:17" s="4" customFormat="1" ht="213.75">
      <c r="A61" s="11">
        <v>59</v>
      </c>
      <c r="B61" s="3" t="s">
        <v>567</v>
      </c>
      <c r="C61" s="3" t="s">
        <v>568</v>
      </c>
      <c r="D61" s="3" t="s">
        <v>569</v>
      </c>
      <c r="E61" s="3" t="s">
        <v>570</v>
      </c>
      <c r="F61" s="3" t="s">
        <v>891</v>
      </c>
      <c r="G61" s="3" t="s">
        <v>890</v>
      </c>
      <c r="H61" s="38">
        <v>15601</v>
      </c>
      <c r="I61" s="3" t="s">
        <v>606</v>
      </c>
      <c r="J61" s="62">
        <v>43.826</v>
      </c>
      <c r="K61" s="62">
        <v>43.826</v>
      </c>
      <c r="L61" s="41"/>
      <c r="M61" s="42"/>
      <c r="N61" s="30"/>
      <c r="O61" s="30"/>
      <c r="P61" s="3"/>
      <c r="Q61" s="118" t="s">
        <v>980</v>
      </c>
    </row>
    <row r="62" spans="1:17" s="79" customFormat="1" ht="225">
      <c r="A62" s="70">
        <v>60</v>
      </c>
      <c r="B62" s="71" t="s">
        <v>571</v>
      </c>
      <c r="C62" s="71" t="s">
        <v>572</v>
      </c>
      <c r="D62" s="71" t="s">
        <v>573</v>
      </c>
      <c r="E62" s="71" t="s">
        <v>574</v>
      </c>
      <c r="F62" s="71" t="s">
        <v>575</v>
      </c>
      <c r="G62" s="71" t="s">
        <v>890</v>
      </c>
      <c r="H62" s="72">
        <v>15221</v>
      </c>
      <c r="I62" s="71" t="s">
        <v>607</v>
      </c>
      <c r="J62" s="73">
        <v>103.47</v>
      </c>
      <c r="K62" s="73">
        <v>103.47</v>
      </c>
      <c r="L62" s="74"/>
      <c r="M62" s="75"/>
      <c r="N62" s="77"/>
      <c r="O62" s="77"/>
      <c r="P62" s="71"/>
      <c r="Q62" s="117" t="s">
        <v>975</v>
      </c>
    </row>
    <row r="63" spans="1:17" s="79" customFormat="1" ht="276">
      <c r="A63" s="70">
        <v>61</v>
      </c>
      <c r="B63" s="71" t="s">
        <v>576</v>
      </c>
      <c r="C63" s="71" t="s">
        <v>577</v>
      </c>
      <c r="D63" s="71" t="s">
        <v>578</v>
      </c>
      <c r="E63" s="71" t="s">
        <v>355</v>
      </c>
      <c r="F63" s="71" t="s">
        <v>312</v>
      </c>
      <c r="G63" s="71" t="s">
        <v>890</v>
      </c>
      <c r="H63" s="72">
        <v>15650</v>
      </c>
      <c r="I63" s="71" t="s">
        <v>611</v>
      </c>
      <c r="J63" s="73">
        <v>46.8863</v>
      </c>
      <c r="K63" s="73">
        <v>46.8863</v>
      </c>
      <c r="L63" s="74"/>
      <c r="M63" s="75"/>
      <c r="N63" s="77"/>
      <c r="O63" s="77"/>
      <c r="P63" s="71"/>
      <c r="Q63" s="47" t="s">
        <v>231</v>
      </c>
    </row>
    <row r="64" spans="1:17" s="4" customFormat="1" ht="331.5">
      <c r="A64" s="11">
        <v>62</v>
      </c>
      <c r="B64" s="3" t="s">
        <v>579</v>
      </c>
      <c r="C64" s="3" t="s">
        <v>580</v>
      </c>
      <c r="D64" s="3" t="s">
        <v>581</v>
      </c>
      <c r="E64" s="3" t="s">
        <v>609</v>
      </c>
      <c r="F64" s="3" t="s">
        <v>312</v>
      </c>
      <c r="G64" s="3" t="s">
        <v>890</v>
      </c>
      <c r="H64" s="38">
        <v>15650</v>
      </c>
      <c r="I64" s="3" t="s">
        <v>608</v>
      </c>
      <c r="J64" s="62">
        <v>54.006</v>
      </c>
      <c r="K64" s="62">
        <v>54.006</v>
      </c>
      <c r="L64" s="41"/>
      <c r="M64" s="42"/>
      <c r="N64" s="30"/>
      <c r="O64" s="30"/>
      <c r="P64" s="3"/>
      <c r="Q64" s="31" t="s">
        <v>217</v>
      </c>
    </row>
    <row r="65" spans="1:17" s="4" customFormat="1" ht="357">
      <c r="A65" s="11">
        <v>63</v>
      </c>
      <c r="B65" s="3" t="s">
        <v>50</v>
      </c>
      <c r="C65" s="3" t="s">
        <v>879</v>
      </c>
      <c r="D65" s="3" t="s">
        <v>877</v>
      </c>
      <c r="E65" s="3" t="s">
        <v>306</v>
      </c>
      <c r="F65" s="3" t="s">
        <v>891</v>
      </c>
      <c r="G65" s="3" t="s">
        <v>890</v>
      </c>
      <c r="H65" s="38">
        <v>15601</v>
      </c>
      <c r="I65" s="3" t="s">
        <v>878</v>
      </c>
      <c r="J65" s="62">
        <v>90.589</v>
      </c>
      <c r="K65" s="62">
        <f>J65</f>
        <v>90.589</v>
      </c>
      <c r="L65" s="41">
        <f>K65</f>
        <v>90.589</v>
      </c>
      <c r="M65" s="42"/>
      <c r="N65" s="30">
        <f>L65*6</f>
        <v>543.534</v>
      </c>
      <c r="O65" s="30"/>
      <c r="P65" s="3"/>
      <c r="Q65" s="31" t="s">
        <v>230</v>
      </c>
    </row>
    <row r="66" spans="1:17" s="79" customFormat="1" ht="288">
      <c r="A66" s="70">
        <v>64</v>
      </c>
      <c r="B66" s="71" t="s">
        <v>525</v>
      </c>
      <c r="C66" s="71" t="s">
        <v>791</v>
      </c>
      <c r="D66" s="71" t="s">
        <v>526</v>
      </c>
      <c r="E66" s="71" t="s">
        <v>978</v>
      </c>
      <c r="F66" s="71" t="s">
        <v>527</v>
      </c>
      <c r="G66" s="71" t="s">
        <v>890</v>
      </c>
      <c r="H66" s="72">
        <v>15670</v>
      </c>
      <c r="I66" s="71" t="s">
        <v>528</v>
      </c>
      <c r="J66" s="83">
        <v>154</v>
      </c>
      <c r="K66" s="73">
        <v>154</v>
      </c>
      <c r="L66" s="74"/>
      <c r="M66" s="75"/>
      <c r="N66" s="77"/>
      <c r="O66" s="77"/>
      <c r="P66" s="71"/>
      <c r="Q66" s="89" t="s">
        <v>977</v>
      </c>
    </row>
    <row r="67" spans="1:17" s="79" customFormat="1" ht="135">
      <c r="A67" s="70">
        <v>65</v>
      </c>
      <c r="B67" s="71" t="s">
        <v>529</v>
      </c>
      <c r="C67" s="71" t="s">
        <v>791</v>
      </c>
      <c r="D67" s="71" t="s">
        <v>530</v>
      </c>
      <c r="E67" s="71" t="s">
        <v>531</v>
      </c>
      <c r="F67" s="71" t="s">
        <v>527</v>
      </c>
      <c r="G67" s="71" t="s">
        <v>890</v>
      </c>
      <c r="H67" s="72">
        <v>15670</v>
      </c>
      <c r="I67" s="71" t="s">
        <v>532</v>
      </c>
      <c r="J67" s="73">
        <v>39.689</v>
      </c>
      <c r="K67" s="73">
        <v>39.689</v>
      </c>
      <c r="L67" s="74">
        <v>39.689</v>
      </c>
      <c r="M67" s="75"/>
      <c r="N67" s="76">
        <v>476.27</v>
      </c>
      <c r="O67" s="77"/>
      <c r="P67" s="71" t="s">
        <v>588</v>
      </c>
      <c r="Q67" s="106" t="s">
        <v>310</v>
      </c>
    </row>
    <row r="68" spans="1:17" s="88" customFormat="1" ht="72">
      <c r="A68" s="80">
        <v>66</v>
      </c>
      <c r="B68" s="81" t="s">
        <v>533</v>
      </c>
      <c r="C68" s="81" t="s">
        <v>66</v>
      </c>
      <c r="D68" s="81" t="s">
        <v>534</v>
      </c>
      <c r="E68" s="81" t="s">
        <v>535</v>
      </c>
      <c r="F68" s="81" t="s">
        <v>891</v>
      </c>
      <c r="G68" s="81" t="s">
        <v>890</v>
      </c>
      <c r="H68" s="82">
        <v>15601</v>
      </c>
      <c r="I68" s="81" t="s">
        <v>368</v>
      </c>
      <c r="J68" s="83">
        <v>117.224</v>
      </c>
      <c r="K68" s="83">
        <v>117.224</v>
      </c>
      <c r="L68" s="84">
        <v>117.224</v>
      </c>
      <c r="M68" s="85"/>
      <c r="N68" s="86">
        <v>1406.69</v>
      </c>
      <c r="O68" s="87"/>
      <c r="P68" s="81" t="s">
        <v>588</v>
      </c>
      <c r="Q68" s="78" t="s">
        <v>915</v>
      </c>
    </row>
    <row r="69" spans="1:17" s="4" customFormat="1" ht="252">
      <c r="A69" s="11">
        <v>67</v>
      </c>
      <c r="B69" s="3" t="s">
        <v>477</v>
      </c>
      <c r="C69" s="3" t="s">
        <v>634</v>
      </c>
      <c r="D69" s="3" t="s">
        <v>478</v>
      </c>
      <c r="E69" s="3" t="s">
        <v>479</v>
      </c>
      <c r="F69" s="3" t="s">
        <v>891</v>
      </c>
      <c r="G69" s="3" t="s">
        <v>890</v>
      </c>
      <c r="H69" s="50">
        <v>15601</v>
      </c>
      <c r="I69" s="3" t="s">
        <v>637</v>
      </c>
      <c r="J69" s="62">
        <v>62.482</v>
      </c>
      <c r="K69" s="62">
        <v>62.482</v>
      </c>
      <c r="L69" s="41"/>
      <c r="M69" s="42"/>
      <c r="N69" s="30"/>
      <c r="O69" s="30"/>
      <c r="P69" s="3"/>
      <c r="Q69" s="47" t="s">
        <v>463</v>
      </c>
    </row>
    <row r="70" spans="1:17" s="52" customFormat="1" ht="102">
      <c r="A70" s="53">
        <v>68</v>
      </c>
      <c r="B70" s="49" t="s">
        <v>480</v>
      </c>
      <c r="C70" s="49" t="s">
        <v>481</v>
      </c>
      <c r="D70" s="49" t="s">
        <v>482</v>
      </c>
      <c r="E70" s="49" t="s">
        <v>875</v>
      </c>
      <c r="F70" s="49" t="s">
        <v>307</v>
      </c>
      <c r="G70" s="49" t="s">
        <v>890</v>
      </c>
      <c r="H70" s="50">
        <v>19090</v>
      </c>
      <c r="I70" s="49" t="s">
        <v>951</v>
      </c>
      <c r="J70" s="61">
        <v>121.46</v>
      </c>
      <c r="K70" s="61">
        <v>121.46</v>
      </c>
      <c r="L70" s="54"/>
      <c r="M70" s="55"/>
      <c r="N70" s="55"/>
      <c r="O70" s="55"/>
      <c r="P70" s="49"/>
      <c r="Q70" s="31" t="s">
        <v>950</v>
      </c>
    </row>
    <row r="71" spans="1:17" s="52" customFormat="1" ht="153">
      <c r="A71" s="53">
        <v>69</v>
      </c>
      <c r="B71" s="49" t="s">
        <v>57</v>
      </c>
      <c r="C71" s="49" t="s">
        <v>55</v>
      </c>
      <c r="D71" s="49" t="s">
        <v>54</v>
      </c>
      <c r="E71" s="81" t="s">
        <v>56</v>
      </c>
      <c r="F71" s="49" t="s">
        <v>891</v>
      </c>
      <c r="G71" s="49" t="s">
        <v>890</v>
      </c>
      <c r="H71" s="50">
        <v>15601</v>
      </c>
      <c r="I71" s="49"/>
      <c r="J71" s="64">
        <v>20.966</v>
      </c>
      <c r="K71" s="64">
        <v>20.966</v>
      </c>
      <c r="L71" s="48"/>
      <c r="M71" s="35"/>
      <c r="N71" s="35"/>
      <c r="O71" s="35"/>
      <c r="P71" s="49"/>
      <c r="Q71" s="51" t="s">
        <v>981</v>
      </c>
    </row>
    <row r="72" spans="1:17" s="52" customFormat="1" ht="127.5">
      <c r="A72" s="53">
        <v>70</v>
      </c>
      <c r="B72" s="49" t="s">
        <v>58</v>
      </c>
      <c r="C72" s="49" t="s">
        <v>59</v>
      </c>
      <c r="D72" s="49" t="s">
        <v>60</v>
      </c>
      <c r="E72" s="49" t="s">
        <v>467</v>
      </c>
      <c r="F72" s="49" t="s">
        <v>937</v>
      </c>
      <c r="G72" s="49" t="s">
        <v>890</v>
      </c>
      <c r="H72" s="50">
        <v>15670</v>
      </c>
      <c r="I72" s="49" t="s">
        <v>61</v>
      </c>
      <c r="J72" s="64">
        <v>31.487</v>
      </c>
      <c r="K72" s="64">
        <v>31.487</v>
      </c>
      <c r="L72" s="48"/>
      <c r="M72" s="35"/>
      <c r="N72" s="35"/>
      <c r="O72" s="35"/>
      <c r="P72" s="49"/>
      <c r="Q72" s="51" t="s">
        <v>622</v>
      </c>
    </row>
    <row r="73" spans="1:17" s="52" customFormat="1" ht="102">
      <c r="A73" s="53">
        <v>71</v>
      </c>
      <c r="B73" s="49" t="s">
        <v>592</v>
      </c>
      <c r="C73" s="49" t="s">
        <v>913</v>
      </c>
      <c r="D73" s="49" t="s">
        <v>593</v>
      </c>
      <c r="E73" s="49" t="s">
        <v>594</v>
      </c>
      <c r="F73" s="49" t="s">
        <v>891</v>
      </c>
      <c r="G73" s="49" t="s">
        <v>890</v>
      </c>
      <c r="H73" s="50">
        <v>15601</v>
      </c>
      <c r="I73" s="49" t="s">
        <v>133</v>
      </c>
      <c r="J73" s="64">
        <v>10</v>
      </c>
      <c r="K73" s="64">
        <v>10</v>
      </c>
      <c r="L73" s="48"/>
      <c r="M73" s="35"/>
      <c r="N73" s="35"/>
      <c r="O73" s="35"/>
      <c r="P73" s="49"/>
      <c r="Q73" s="51" t="s">
        <v>917</v>
      </c>
    </row>
    <row r="74" spans="1:17" s="52" customFormat="1" ht="76.5">
      <c r="A74" s="53">
        <v>72</v>
      </c>
      <c r="B74" s="49" t="s">
        <v>595</v>
      </c>
      <c r="C74" s="49" t="s">
        <v>596</v>
      </c>
      <c r="D74" s="49" t="s">
        <v>597</v>
      </c>
      <c r="E74" s="49" t="s">
        <v>599</v>
      </c>
      <c r="F74" s="49" t="s">
        <v>598</v>
      </c>
      <c r="G74" s="49" t="s">
        <v>890</v>
      </c>
      <c r="H74" s="57">
        <v>15601</v>
      </c>
      <c r="I74" s="49" t="s">
        <v>600</v>
      </c>
      <c r="J74" s="64">
        <v>27.408</v>
      </c>
      <c r="K74" s="64">
        <v>27.408</v>
      </c>
      <c r="L74" s="48"/>
      <c r="M74" s="35"/>
      <c r="N74" s="35"/>
      <c r="O74" s="35"/>
      <c r="P74" s="49"/>
      <c r="Q74" s="51" t="s">
        <v>371</v>
      </c>
    </row>
    <row r="75" spans="1:17" s="52" customFormat="1" ht="165.75">
      <c r="A75" s="53">
        <v>73</v>
      </c>
      <c r="B75" s="49" t="s">
        <v>536</v>
      </c>
      <c r="C75" s="49" t="s">
        <v>791</v>
      </c>
      <c r="D75" s="49" t="s">
        <v>537</v>
      </c>
      <c r="E75" s="49" t="s">
        <v>538</v>
      </c>
      <c r="F75" s="49" t="s">
        <v>937</v>
      </c>
      <c r="G75" s="49" t="s">
        <v>890</v>
      </c>
      <c r="H75" s="57">
        <v>15670</v>
      </c>
      <c r="I75" s="49" t="s">
        <v>539</v>
      </c>
      <c r="J75" s="64">
        <v>111</v>
      </c>
      <c r="K75" s="64">
        <v>111</v>
      </c>
      <c r="L75" s="48"/>
      <c r="M75" s="35"/>
      <c r="N75" s="35"/>
      <c r="O75" s="35"/>
      <c r="P75" s="49"/>
      <c r="Q75" s="51" t="s">
        <v>460</v>
      </c>
    </row>
    <row r="76" spans="1:17" s="52" customFormat="1" ht="153">
      <c r="A76" s="53">
        <v>74</v>
      </c>
      <c r="B76" s="49" t="s">
        <v>506</v>
      </c>
      <c r="C76" s="49" t="s">
        <v>540</v>
      </c>
      <c r="D76" s="49" t="s">
        <v>541</v>
      </c>
      <c r="E76" s="49" t="s">
        <v>542</v>
      </c>
      <c r="F76" s="49" t="s">
        <v>543</v>
      </c>
      <c r="G76" s="49" t="s">
        <v>544</v>
      </c>
      <c r="H76" s="57">
        <v>23185</v>
      </c>
      <c r="I76" s="49"/>
      <c r="J76" s="64">
        <v>60</v>
      </c>
      <c r="K76" s="64">
        <v>60</v>
      </c>
      <c r="L76" s="62">
        <f>K76</f>
        <v>60</v>
      </c>
      <c r="M76" s="35"/>
      <c r="N76" s="86">
        <v>1500</v>
      </c>
      <c r="O76" s="35"/>
      <c r="P76" s="49" t="s">
        <v>588</v>
      </c>
      <c r="Q76" s="51" t="s">
        <v>134</v>
      </c>
    </row>
    <row r="77" spans="1:17" s="52" customFormat="1" ht="102">
      <c r="A77" s="53">
        <v>75</v>
      </c>
      <c r="B77" s="49" t="s">
        <v>914</v>
      </c>
      <c r="C77" s="49" t="s">
        <v>545</v>
      </c>
      <c r="D77" s="49" t="s">
        <v>319</v>
      </c>
      <c r="E77" s="49" t="s">
        <v>546</v>
      </c>
      <c r="F77" s="49" t="s">
        <v>891</v>
      </c>
      <c r="G77" s="49" t="s">
        <v>890</v>
      </c>
      <c r="H77" s="57">
        <v>15601</v>
      </c>
      <c r="I77" s="49" t="s">
        <v>547</v>
      </c>
      <c r="J77" s="64">
        <v>28.244</v>
      </c>
      <c r="K77" s="64">
        <v>28.244</v>
      </c>
      <c r="L77" s="48"/>
      <c r="M77" s="35"/>
      <c r="N77" s="35"/>
      <c r="O77" s="35"/>
      <c r="P77" s="49"/>
      <c r="Q77" s="51" t="s">
        <v>199</v>
      </c>
    </row>
    <row r="78" spans="1:17" s="52" customFormat="1" ht="38.25">
      <c r="A78" s="53">
        <v>76</v>
      </c>
      <c r="B78" s="49" t="s">
        <v>317</v>
      </c>
      <c r="C78" s="49" t="s">
        <v>545</v>
      </c>
      <c r="D78" s="49" t="s">
        <v>318</v>
      </c>
      <c r="E78" s="49" t="s">
        <v>320</v>
      </c>
      <c r="F78" s="49" t="s">
        <v>191</v>
      </c>
      <c r="G78" s="49" t="s">
        <v>890</v>
      </c>
      <c r="H78" s="57">
        <v>15624</v>
      </c>
      <c r="I78" s="49"/>
      <c r="J78" s="64">
        <v>64.725</v>
      </c>
      <c r="K78" s="64">
        <v>64.725</v>
      </c>
      <c r="L78" s="48"/>
      <c r="M78" s="35"/>
      <c r="N78" s="35"/>
      <c r="O78" s="35"/>
      <c r="P78" s="49"/>
      <c r="Q78" s="51" t="s">
        <v>290</v>
      </c>
    </row>
    <row r="79" spans="1:17" s="52" customFormat="1" ht="76.5">
      <c r="A79" s="53">
        <v>77</v>
      </c>
      <c r="B79" s="49" t="s">
        <v>548</v>
      </c>
      <c r="C79" s="49" t="s">
        <v>765</v>
      </c>
      <c r="D79" s="49" t="s">
        <v>549</v>
      </c>
      <c r="E79" s="49" t="s">
        <v>550</v>
      </c>
      <c r="F79" s="49" t="s">
        <v>768</v>
      </c>
      <c r="G79" s="49" t="s">
        <v>890</v>
      </c>
      <c r="H79" s="57">
        <v>15662</v>
      </c>
      <c r="I79" s="81" t="s">
        <v>564</v>
      </c>
      <c r="J79" s="64">
        <v>88.285</v>
      </c>
      <c r="K79" s="64">
        <v>88.285</v>
      </c>
      <c r="L79" s="48"/>
      <c r="M79" s="35"/>
      <c r="N79" s="35"/>
      <c r="O79" s="35"/>
      <c r="P79" s="49"/>
      <c r="Q79" s="51" t="s">
        <v>221</v>
      </c>
    </row>
    <row r="80" spans="1:17" s="52" customFormat="1" ht="36">
      <c r="A80" s="53">
        <v>78</v>
      </c>
      <c r="B80" s="49" t="s">
        <v>551</v>
      </c>
      <c r="C80" s="49" t="s">
        <v>765</v>
      </c>
      <c r="D80" s="49" t="s">
        <v>549</v>
      </c>
      <c r="E80" s="49" t="s">
        <v>550</v>
      </c>
      <c r="F80" s="49" t="s">
        <v>768</v>
      </c>
      <c r="G80" s="49" t="s">
        <v>890</v>
      </c>
      <c r="H80" s="57">
        <v>15662</v>
      </c>
      <c r="I80" s="81" t="s">
        <v>564</v>
      </c>
      <c r="J80" s="64">
        <v>59</v>
      </c>
      <c r="K80" s="64">
        <v>59</v>
      </c>
      <c r="L80" s="48"/>
      <c r="M80" s="35"/>
      <c r="N80" s="35"/>
      <c r="O80" s="35"/>
      <c r="P80" s="49"/>
      <c r="Q80" s="59" t="s">
        <v>269</v>
      </c>
    </row>
    <row r="81" spans="1:17" s="88" customFormat="1" ht="48">
      <c r="A81" s="107">
        <v>79</v>
      </c>
      <c r="B81" s="81" t="s">
        <v>582</v>
      </c>
      <c r="C81" s="81" t="s">
        <v>583</v>
      </c>
      <c r="D81" s="81" t="s">
        <v>584</v>
      </c>
      <c r="E81" s="81" t="s">
        <v>585</v>
      </c>
      <c r="F81" s="81" t="s">
        <v>312</v>
      </c>
      <c r="G81" s="81" t="s">
        <v>890</v>
      </c>
      <c r="H81" s="108">
        <v>15650</v>
      </c>
      <c r="I81" s="81"/>
      <c r="J81" s="83">
        <v>69.187</v>
      </c>
      <c r="K81" s="83">
        <v>69.187</v>
      </c>
      <c r="L81" s="84">
        <v>69.187</v>
      </c>
      <c r="M81" s="109"/>
      <c r="N81" s="109">
        <v>830.24</v>
      </c>
      <c r="O81" s="109"/>
      <c r="P81" s="81"/>
      <c r="Q81" s="78" t="s">
        <v>0</v>
      </c>
    </row>
    <row r="82" spans="1:17" s="52" customFormat="1" ht="229.5">
      <c r="A82" s="53">
        <v>80</v>
      </c>
      <c r="B82" s="49" t="s">
        <v>751</v>
      </c>
      <c r="C82" s="49" t="s">
        <v>175</v>
      </c>
      <c r="D82" s="49" t="s">
        <v>752</v>
      </c>
      <c r="E82" s="81" t="s">
        <v>316</v>
      </c>
      <c r="F82" s="49" t="s">
        <v>891</v>
      </c>
      <c r="G82" s="49" t="s">
        <v>890</v>
      </c>
      <c r="H82" s="57">
        <v>15601</v>
      </c>
      <c r="I82" s="49"/>
      <c r="J82" s="64">
        <v>97.5</v>
      </c>
      <c r="K82" s="64">
        <v>70.543</v>
      </c>
      <c r="L82" s="48"/>
      <c r="M82" s="35"/>
      <c r="N82" s="35"/>
      <c r="O82" s="35"/>
      <c r="P82" s="49"/>
      <c r="Q82" s="51" t="s">
        <v>957</v>
      </c>
    </row>
    <row r="83" spans="1:17" s="52" customFormat="1" ht="12.75">
      <c r="A83" s="53">
        <v>81</v>
      </c>
      <c r="B83" s="49"/>
      <c r="C83" s="49" t="s">
        <v>601</v>
      </c>
      <c r="D83" s="49" t="s">
        <v>603</v>
      </c>
      <c r="E83" s="81"/>
      <c r="F83" s="49"/>
      <c r="G83" s="49"/>
      <c r="H83" s="57"/>
      <c r="I83" s="49"/>
      <c r="J83" s="64">
        <v>0</v>
      </c>
      <c r="K83" s="64">
        <v>26.957</v>
      </c>
      <c r="L83" s="48">
        <v>26.957</v>
      </c>
      <c r="M83" s="35"/>
      <c r="N83" s="35"/>
      <c r="O83" s="35"/>
      <c r="P83" s="49"/>
      <c r="Q83" s="51" t="s">
        <v>955</v>
      </c>
    </row>
    <row r="84" spans="1:17" s="52" customFormat="1" ht="204">
      <c r="A84" s="53">
        <v>82</v>
      </c>
      <c r="B84" s="105" t="s">
        <v>261</v>
      </c>
      <c r="C84" s="49" t="s">
        <v>262</v>
      </c>
      <c r="D84" s="49" t="s">
        <v>263</v>
      </c>
      <c r="E84" s="49" t="s">
        <v>265</v>
      </c>
      <c r="F84" s="49" t="s">
        <v>312</v>
      </c>
      <c r="G84" s="49" t="s">
        <v>890</v>
      </c>
      <c r="H84" s="57">
        <v>15650</v>
      </c>
      <c r="I84" s="81" t="s">
        <v>266</v>
      </c>
      <c r="J84" s="64">
        <v>91.533</v>
      </c>
      <c r="K84" s="64">
        <v>91.533</v>
      </c>
      <c r="L84" s="48"/>
      <c r="M84" s="35"/>
      <c r="N84" s="35"/>
      <c r="O84" s="35"/>
      <c r="P84" s="49"/>
      <c r="Q84" s="124" t="s">
        <v>976</v>
      </c>
    </row>
    <row r="85" spans="1:17" s="52" customFormat="1" ht="165.75">
      <c r="A85" s="53">
        <v>83</v>
      </c>
      <c r="B85" s="105" t="s">
        <v>223</v>
      </c>
      <c r="C85" s="49" t="s">
        <v>224</v>
      </c>
      <c r="D85" s="49" t="s">
        <v>241</v>
      </c>
      <c r="E85" s="49" t="s">
        <v>242</v>
      </c>
      <c r="F85" s="49" t="s">
        <v>312</v>
      </c>
      <c r="G85" s="49" t="s">
        <v>890</v>
      </c>
      <c r="H85" s="57">
        <v>15650</v>
      </c>
      <c r="I85" s="81" t="s">
        <v>888</v>
      </c>
      <c r="J85" s="64">
        <v>53</v>
      </c>
      <c r="K85" s="64">
        <v>53</v>
      </c>
      <c r="L85" s="48"/>
      <c r="M85" s="35"/>
      <c r="N85" s="35"/>
      <c r="O85" s="35"/>
      <c r="P85" s="49"/>
      <c r="Q85" s="51" t="s">
        <v>219</v>
      </c>
    </row>
    <row r="86" spans="1:17" s="130" customFormat="1" ht="344.25">
      <c r="A86" s="125">
        <v>84</v>
      </c>
      <c r="B86" s="49" t="s">
        <v>384</v>
      </c>
      <c r="C86" s="49" t="s">
        <v>385</v>
      </c>
      <c r="D86" s="49" t="s">
        <v>386</v>
      </c>
      <c r="E86" s="49" t="s">
        <v>387</v>
      </c>
      <c r="F86" s="49" t="s">
        <v>937</v>
      </c>
      <c r="G86" s="49" t="s">
        <v>890</v>
      </c>
      <c r="H86" s="126">
        <v>15670</v>
      </c>
      <c r="I86" s="49" t="s">
        <v>388</v>
      </c>
      <c r="J86" s="127">
        <v>129.193</v>
      </c>
      <c r="K86" s="127">
        <v>129.193</v>
      </c>
      <c r="L86" s="128"/>
      <c r="M86" s="35"/>
      <c r="N86" s="35"/>
      <c r="O86" s="35"/>
      <c r="P86" s="49"/>
      <c r="Q86" s="129" t="s">
        <v>985</v>
      </c>
    </row>
    <row r="87" spans="1:17" s="130" customFormat="1" ht="38.25">
      <c r="A87" s="131">
        <v>85</v>
      </c>
      <c r="B87" s="49" t="s">
        <v>392</v>
      </c>
      <c r="C87" s="49" t="s">
        <v>385</v>
      </c>
      <c r="D87" s="49" t="s">
        <v>393</v>
      </c>
      <c r="E87" s="49" t="s">
        <v>387</v>
      </c>
      <c r="F87" s="49" t="s">
        <v>937</v>
      </c>
      <c r="G87" s="49" t="s">
        <v>890</v>
      </c>
      <c r="H87" s="126">
        <v>15670</v>
      </c>
      <c r="I87" s="49" t="s">
        <v>388</v>
      </c>
      <c r="J87" s="127">
        <v>46.808</v>
      </c>
      <c r="K87" s="127">
        <v>46.808</v>
      </c>
      <c r="L87" s="128"/>
      <c r="M87" s="35"/>
      <c r="N87" s="35"/>
      <c r="O87" s="35"/>
      <c r="P87" s="49"/>
      <c r="Q87" s="129" t="s">
        <v>243</v>
      </c>
    </row>
    <row r="88" spans="1:17" s="130" customFormat="1" ht="51">
      <c r="A88" s="131">
        <v>86</v>
      </c>
      <c r="B88" s="49" t="s">
        <v>389</v>
      </c>
      <c r="C88" s="49" t="s">
        <v>385</v>
      </c>
      <c r="D88" s="49" t="s">
        <v>390</v>
      </c>
      <c r="E88" s="49" t="s">
        <v>387</v>
      </c>
      <c r="F88" s="49" t="s">
        <v>937</v>
      </c>
      <c r="G88" s="49" t="s">
        <v>890</v>
      </c>
      <c r="H88" s="126">
        <v>15670</v>
      </c>
      <c r="I88" s="49" t="s">
        <v>391</v>
      </c>
      <c r="J88" s="127">
        <v>9.433</v>
      </c>
      <c r="K88" s="127">
        <v>9.433</v>
      </c>
      <c r="L88" s="128"/>
      <c r="M88" s="35"/>
      <c r="N88" s="35"/>
      <c r="O88" s="35"/>
      <c r="P88" s="49"/>
      <c r="Q88" s="129" t="s">
        <v>244</v>
      </c>
    </row>
    <row r="89" spans="1:17" s="88" customFormat="1" ht="36">
      <c r="A89" s="107">
        <v>87</v>
      </c>
      <c r="B89" s="81" t="s">
        <v>399</v>
      </c>
      <c r="C89" s="81" t="s">
        <v>395</v>
      </c>
      <c r="D89" s="81"/>
      <c r="E89" s="81" t="s">
        <v>396</v>
      </c>
      <c r="F89" s="81" t="s">
        <v>397</v>
      </c>
      <c r="G89" s="81" t="s">
        <v>890</v>
      </c>
      <c r="H89" s="108">
        <v>16301</v>
      </c>
      <c r="I89" s="81"/>
      <c r="J89" s="83">
        <v>105.206</v>
      </c>
      <c r="K89" s="83">
        <v>105.206</v>
      </c>
      <c r="L89" s="84"/>
      <c r="M89" s="109"/>
      <c r="N89" s="109"/>
      <c r="O89" s="109"/>
      <c r="P89" s="81"/>
      <c r="Q89" s="78" t="s">
        <v>398</v>
      </c>
    </row>
    <row r="90" spans="1:17" s="130" customFormat="1" ht="255">
      <c r="A90" s="131">
        <v>87</v>
      </c>
      <c r="B90" s="49" t="s">
        <v>394</v>
      </c>
      <c r="C90" s="49" t="s">
        <v>400</v>
      </c>
      <c r="D90" s="49" t="s">
        <v>401</v>
      </c>
      <c r="E90" s="49" t="s">
        <v>402</v>
      </c>
      <c r="F90" s="49" t="s">
        <v>937</v>
      </c>
      <c r="G90" s="49" t="s">
        <v>890</v>
      </c>
      <c r="H90" s="126">
        <v>15670</v>
      </c>
      <c r="I90" s="49" t="s">
        <v>200</v>
      </c>
      <c r="J90" s="127">
        <v>211.421</v>
      </c>
      <c r="K90" s="127">
        <v>211.421</v>
      </c>
      <c r="L90" s="128"/>
      <c r="M90" s="35"/>
      <c r="N90" s="35"/>
      <c r="O90" s="35"/>
      <c r="P90" s="49"/>
      <c r="Q90" s="129" t="s">
        <v>986</v>
      </c>
    </row>
    <row r="91" spans="1:17" s="130" customFormat="1" ht="178.5">
      <c r="A91" s="131">
        <v>88</v>
      </c>
      <c r="B91" s="49" t="s">
        <v>299</v>
      </c>
      <c r="C91" s="49" t="s">
        <v>300</v>
      </c>
      <c r="D91" s="49" t="s">
        <v>301</v>
      </c>
      <c r="E91" s="49" t="s">
        <v>302</v>
      </c>
      <c r="F91" s="49" t="s">
        <v>303</v>
      </c>
      <c r="G91" s="49" t="s">
        <v>304</v>
      </c>
      <c r="H91" s="126">
        <v>46637</v>
      </c>
      <c r="I91" s="49" t="s">
        <v>305</v>
      </c>
      <c r="J91" s="127">
        <v>22</v>
      </c>
      <c r="K91" s="127">
        <v>22</v>
      </c>
      <c r="L91" s="128"/>
      <c r="M91" s="35"/>
      <c r="N91" s="35"/>
      <c r="O91" s="35"/>
      <c r="P91" s="49"/>
      <c r="Q91" s="51" t="s">
        <v>465</v>
      </c>
    </row>
    <row r="92" spans="1:17" s="130" customFormat="1" ht="112.5">
      <c r="A92" s="131">
        <v>89</v>
      </c>
      <c r="B92" s="105" t="s">
        <v>254</v>
      </c>
      <c r="C92" s="81" t="s">
        <v>255</v>
      </c>
      <c r="D92" s="81"/>
      <c r="E92" s="81" t="s">
        <v>256</v>
      </c>
      <c r="F92" s="81" t="s">
        <v>575</v>
      </c>
      <c r="G92" s="81" t="s">
        <v>890</v>
      </c>
      <c r="H92" s="108">
        <v>15241</v>
      </c>
      <c r="I92" s="81"/>
      <c r="J92" s="83"/>
      <c r="K92" s="83"/>
      <c r="L92" s="84"/>
      <c r="M92" s="109"/>
      <c r="N92" s="109"/>
      <c r="O92" s="109"/>
      <c r="P92" s="81"/>
      <c r="Q92" s="78" t="s">
        <v>257</v>
      </c>
    </row>
    <row r="93" spans="1:17" s="136" customFormat="1" ht="51">
      <c r="A93" s="125">
        <v>90</v>
      </c>
      <c r="B93" s="49" t="s">
        <v>99</v>
      </c>
      <c r="C93" s="49" t="s">
        <v>100</v>
      </c>
      <c r="D93" s="49"/>
      <c r="E93" s="49" t="s">
        <v>101</v>
      </c>
      <c r="F93" s="49" t="s">
        <v>891</v>
      </c>
      <c r="G93" s="49" t="s">
        <v>890</v>
      </c>
      <c r="H93" s="133">
        <v>15601</v>
      </c>
      <c r="I93" s="49"/>
      <c r="J93" s="134">
        <v>217.339</v>
      </c>
      <c r="K93" s="134">
        <v>217.339</v>
      </c>
      <c r="L93" s="135"/>
      <c r="M93" s="35"/>
      <c r="N93" s="35"/>
      <c r="O93" s="35"/>
      <c r="P93" s="49"/>
      <c r="Q93" s="129" t="s">
        <v>621</v>
      </c>
    </row>
    <row r="94" spans="1:17" s="136" customFormat="1" ht="102">
      <c r="A94" s="125">
        <v>91</v>
      </c>
      <c r="B94" s="49" t="s">
        <v>102</v>
      </c>
      <c r="C94" s="49" t="s">
        <v>103</v>
      </c>
      <c r="D94" s="49" t="s">
        <v>104</v>
      </c>
      <c r="E94" s="49" t="s">
        <v>105</v>
      </c>
      <c r="F94" s="49" t="s">
        <v>312</v>
      </c>
      <c r="G94" s="49" t="s">
        <v>890</v>
      </c>
      <c r="H94" s="133">
        <v>15650</v>
      </c>
      <c r="I94" s="49"/>
      <c r="J94" s="134">
        <v>27.417</v>
      </c>
      <c r="K94" s="134">
        <v>27.417</v>
      </c>
      <c r="L94" s="139">
        <f>K94</f>
        <v>27.417</v>
      </c>
      <c r="M94" s="35"/>
      <c r="N94" s="35">
        <f>12*L94</f>
        <v>329.004</v>
      </c>
      <c r="O94" s="35"/>
      <c r="P94" s="49"/>
      <c r="Q94" s="129" t="s">
        <v>753</v>
      </c>
    </row>
    <row r="95" spans="1:17" s="136" customFormat="1" ht="51">
      <c r="A95" s="125">
        <v>92</v>
      </c>
      <c r="B95" s="49" t="s">
        <v>106</v>
      </c>
      <c r="C95" s="49" t="s">
        <v>107</v>
      </c>
      <c r="D95" s="49" t="s">
        <v>108</v>
      </c>
      <c r="E95" s="49"/>
      <c r="F95" s="49"/>
      <c r="G95" s="49" t="s">
        <v>890</v>
      </c>
      <c r="H95" s="133"/>
      <c r="I95" s="49" t="s">
        <v>220</v>
      </c>
      <c r="J95" s="134">
        <v>185.407</v>
      </c>
      <c r="K95" s="134"/>
      <c r="L95" s="135"/>
      <c r="M95" s="35"/>
      <c r="N95" s="35"/>
      <c r="O95" s="35"/>
      <c r="P95" s="49"/>
      <c r="Q95" s="129" t="s">
        <v>109</v>
      </c>
    </row>
    <row r="96" spans="1:17" s="136" customFormat="1" ht="76.5">
      <c r="A96" s="125">
        <v>92</v>
      </c>
      <c r="B96" s="49" t="s">
        <v>106</v>
      </c>
      <c r="C96" s="49" t="s">
        <v>110</v>
      </c>
      <c r="D96" s="49" t="s">
        <v>111</v>
      </c>
      <c r="E96" s="49" t="s">
        <v>112</v>
      </c>
      <c r="F96" s="49" t="s">
        <v>113</v>
      </c>
      <c r="G96" s="49" t="s">
        <v>890</v>
      </c>
      <c r="H96" s="133">
        <v>15620</v>
      </c>
      <c r="I96" s="49" t="s">
        <v>220</v>
      </c>
      <c r="J96" s="134"/>
      <c r="K96" s="134">
        <v>185.407</v>
      </c>
      <c r="L96" s="135"/>
      <c r="M96" s="35"/>
      <c r="N96" s="35"/>
      <c r="O96" s="35"/>
      <c r="P96" s="49"/>
      <c r="Q96" s="129" t="s">
        <v>949</v>
      </c>
    </row>
    <row r="97" spans="1:17" s="88" customFormat="1" ht="36">
      <c r="A97" s="107">
        <v>93</v>
      </c>
      <c r="B97" s="81" t="s">
        <v>114</v>
      </c>
      <c r="C97" s="81" t="s">
        <v>115</v>
      </c>
      <c r="D97" s="81" t="s">
        <v>116</v>
      </c>
      <c r="E97" s="81" t="s">
        <v>117</v>
      </c>
      <c r="F97" s="81" t="s">
        <v>891</v>
      </c>
      <c r="G97" s="81" t="s">
        <v>890</v>
      </c>
      <c r="H97" s="108">
        <v>15601</v>
      </c>
      <c r="I97" s="81"/>
      <c r="J97" s="83">
        <v>108.197</v>
      </c>
      <c r="K97" s="83">
        <v>0</v>
      </c>
      <c r="L97" s="84"/>
      <c r="M97" s="109"/>
      <c r="N97" s="109"/>
      <c r="O97" s="109"/>
      <c r="P97" s="81"/>
      <c r="Q97" s="78" t="s">
        <v>118</v>
      </c>
    </row>
    <row r="98" spans="1:17" s="88" customFormat="1" ht="36">
      <c r="A98" s="107">
        <v>93</v>
      </c>
      <c r="B98" s="81" t="s">
        <v>114</v>
      </c>
      <c r="C98" s="81" t="s">
        <v>119</v>
      </c>
      <c r="D98" s="81"/>
      <c r="E98" s="81"/>
      <c r="F98" s="81"/>
      <c r="G98" s="81"/>
      <c r="H98" s="108"/>
      <c r="I98" s="81"/>
      <c r="J98" s="83"/>
      <c r="K98" s="83">
        <v>77.965</v>
      </c>
      <c r="L98" s="84"/>
      <c r="M98" s="109"/>
      <c r="N98" s="109"/>
      <c r="O98" s="109"/>
      <c r="P98" s="81"/>
      <c r="Q98" s="78" t="s">
        <v>120</v>
      </c>
    </row>
    <row r="99" spans="1:17" s="88" customFormat="1" ht="36">
      <c r="A99" s="107">
        <v>93</v>
      </c>
      <c r="B99" s="81" t="s">
        <v>114</v>
      </c>
      <c r="C99" s="81" t="s">
        <v>119</v>
      </c>
      <c r="D99" s="81"/>
      <c r="E99" s="81"/>
      <c r="F99" s="81"/>
      <c r="G99" s="81"/>
      <c r="H99" s="108"/>
      <c r="I99" s="81"/>
      <c r="J99" s="83"/>
      <c r="K99" s="83">
        <v>29.978</v>
      </c>
      <c r="L99" s="84"/>
      <c r="M99" s="109"/>
      <c r="N99" s="109"/>
      <c r="O99" s="109"/>
      <c r="P99" s="81"/>
      <c r="Q99" s="78" t="s">
        <v>120</v>
      </c>
    </row>
    <row r="100" spans="1:17" s="88" customFormat="1" ht="36">
      <c r="A100" s="107">
        <v>94</v>
      </c>
      <c r="B100" s="81" t="s">
        <v>121</v>
      </c>
      <c r="C100" s="81" t="s">
        <v>122</v>
      </c>
      <c r="D100" s="81" t="s">
        <v>123</v>
      </c>
      <c r="E100" s="81" t="s">
        <v>124</v>
      </c>
      <c r="F100" s="81" t="s">
        <v>312</v>
      </c>
      <c r="G100" s="81" t="s">
        <v>890</v>
      </c>
      <c r="H100" s="108">
        <v>15650</v>
      </c>
      <c r="I100" s="81"/>
      <c r="J100" s="83">
        <v>45.885</v>
      </c>
      <c r="K100" s="83">
        <v>0</v>
      </c>
      <c r="L100" s="84"/>
      <c r="M100" s="109"/>
      <c r="N100" s="109"/>
      <c r="O100" s="109"/>
      <c r="P100" s="81"/>
      <c r="Q100" s="78" t="s">
        <v>125</v>
      </c>
    </row>
    <row r="101" spans="1:17" s="88" customFormat="1" ht="45">
      <c r="A101" s="107">
        <v>94</v>
      </c>
      <c r="B101" s="81" t="s">
        <v>121</v>
      </c>
      <c r="C101" s="105" t="s">
        <v>126</v>
      </c>
      <c r="D101" s="105" t="s">
        <v>127</v>
      </c>
      <c r="E101" s="81" t="s">
        <v>128</v>
      </c>
      <c r="F101" s="81" t="s">
        <v>891</v>
      </c>
      <c r="G101" s="81" t="s">
        <v>890</v>
      </c>
      <c r="H101" s="108">
        <v>15601</v>
      </c>
      <c r="I101" s="81"/>
      <c r="J101" s="83">
        <v>0</v>
      </c>
      <c r="K101" s="83">
        <v>45.885</v>
      </c>
      <c r="L101" s="84"/>
      <c r="M101" s="109"/>
      <c r="N101" s="109"/>
      <c r="O101" s="109"/>
      <c r="P101" s="81"/>
      <c r="Q101" s="78" t="s">
        <v>129</v>
      </c>
    </row>
    <row r="102" spans="1:17" s="88" customFormat="1" ht="204">
      <c r="A102" s="107">
        <v>95</v>
      </c>
      <c r="B102" s="81" t="s">
        <v>80</v>
      </c>
      <c r="C102" s="105" t="s">
        <v>81</v>
      </c>
      <c r="D102" s="105" t="s">
        <v>82</v>
      </c>
      <c r="E102" s="81" t="s">
        <v>83</v>
      </c>
      <c r="F102" s="81" t="s">
        <v>191</v>
      </c>
      <c r="G102" s="81" t="s">
        <v>890</v>
      </c>
      <c r="H102" s="108">
        <v>15624</v>
      </c>
      <c r="I102" s="81" t="s">
        <v>757</v>
      </c>
      <c r="J102" s="83">
        <v>82.32</v>
      </c>
      <c r="K102" s="83">
        <v>82.32</v>
      </c>
      <c r="L102" s="73">
        <f>K102</f>
        <v>82.32</v>
      </c>
      <c r="M102" s="109"/>
      <c r="N102" s="109">
        <f>L102*6</f>
        <v>493.91999999999996</v>
      </c>
      <c r="O102" s="109"/>
      <c r="P102" s="81"/>
      <c r="Q102" s="141" t="s">
        <v>209</v>
      </c>
    </row>
    <row r="103" spans="1:17" s="88" customFormat="1" ht="168">
      <c r="A103" s="107">
        <v>96</v>
      </c>
      <c r="B103" s="81" t="s">
        <v>84</v>
      </c>
      <c r="C103" s="105" t="s">
        <v>85</v>
      </c>
      <c r="D103" s="105" t="s">
        <v>86</v>
      </c>
      <c r="E103" s="81" t="s">
        <v>87</v>
      </c>
      <c r="F103" s="81" t="s">
        <v>937</v>
      </c>
      <c r="G103" s="81" t="s">
        <v>890</v>
      </c>
      <c r="H103" s="108">
        <v>15670</v>
      </c>
      <c r="I103" s="81" t="s">
        <v>956</v>
      </c>
      <c r="J103" s="83">
        <v>27.6</v>
      </c>
      <c r="K103" s="83">
        <v>27.6</v>
      </c>
      <c r="L103" s="84"/>
      <c r="M103" s="109"/>
      <c r="N103" s="109"/>
      <c r="O103" s="109"/>
      <c r="P103" s="81"/>
      <c r="Q103" s="78" t="s">
        <v>203</v>
      </c>
    </row>
    <row r="104" spans="1:17" s="88" customFormat="1" ht="48">
      <c r="A104" s="107">
        <v>97</v>
      </c>
      <c r="B104" s="81" t="s">
        <v>88</v>
      </c>
      <c r="C104" s="105" t="s">
        <v>89</v>
      </c>
      <c r="D104" s="105" t="s">
        <v>593</v>
      </c>
      <c r="E104" s="81" t="s">
        <v>90</v>
      </c>
      <c r="F104" s="81" t="s">
        <v>891</v>
      </c>
      <c r="G104" s="81" t="s">
        <v>890</v>
      </c>
      <c r="H104" s="108">
        <v>15601</v>
      </c>
      <c r="I104" s="81"/>
      <c r="J104" s="83">
        <v>65.525</v>
      </c>
      <c r="K104" s="83">
        <v>0</v>
      </c>
      <c r="L104" s="84"/>
      <c r="M104" s="109"/>
      <c r="N104" s="109"/>
      <c r="O104" s="109"/>
      <c r="P104" s="81"/>
      <c r="Q104" s="78" t="s">
        <v>91</v>
      </c>
    </row>
    <row r="105" spans="1:17" s="88" customFormat="1" ht="48">
      <c r="A105" s="107">
        <v>97</v>
      </c>
      <c r="B105" s="81" t="s">
        <v>88</v>
      </c>
      <c r="C105" s="105" t="s">
        <v>92</v>
      </c>
      <c r="D105" s="105" t="s">
        <v>93</v>
      </c>
      <c r="E105" s="81" t="s">
        <v>94</v>
      </c>
      <c r="F105" s="81" t="s">
        <v>94</v>
      </c>
      <c r="G105" s="81" t="s">
        <v>94</v>
      </c>
      <c r="H105" s="108" t="s">
        <v>94</v>
      </c>
      <c r="I105" s="81"/>
      <c r="J105" s="83">
        <v>0</v>
      </c>
      <c r="K105" s="83">
        <v>65.525</v>
      </c>
      <c r="L105" s="84"/>
      <c r="M105" s="109"/>
      <c r="N105" s="109"/>
      <c r="O105" s="109"/>
      <c r="P105" s="81"/>
      <c r="Q105" s="78" t="s">
        <v>91</v>
      </c>
    </row>
    <row r="106" spans="1:17" s="88" customFormat="1" ht="264">
      <c r="A106" s="107">
        <v>98</v>
      </c>
      <c r="B106" s="81" t="s">
        <v>251</v>
      </c>
      <c r="C106" s="105" t="s">
        <v>732</v>
      </c>
      <c r="D106" s="105" t="s">
        <v>252</v>
      </c>
      <c r="E106" s="81" t="s">
        <v>253</v>
      </c>
      <c r="F106" s="81" t="s">
        <v>191</v>
      </c>
      <c r="G106" s="81" t="s">
        <v>890</v>
      </c>
      <c r="H106" s="108">
        <v>15624</v>
      </c>
      <c r="I106" s="81" t="s">
        <v>403</v>
      </c>
      <c r="J106" s="83">
        <v>100</v>
      </c>
      <c r="K106" s="83">
        <v>100</v>
      </c>
      <c r="L106" s="73">
        <f>K106</f>
        <v>100</v>
      </c>
      <c r="M106" s="109"/>
      <c r="N106" s="109">
        <f>L106*6</f>
        <v>600</v>
      </c>
      <c r="O106" s="109"/>
      <c r="P106" s="81"/>
      <c r="Q106" s="141" t="s">
        <v>959</v>
      </c>
    </row>
    <row r="107" spans="1:17" s="88" customFormat="1" ht="144">
      <c r="A107" s="107">
        <v>99</v>
      </c>
      <c r="B107" s="81" t="s">
        <v>245</v>
      </c>
      <c r="C107" s="105" t="s">
        <v>246</v>
      </c>
      <c r="D107" s="105" t="s">
        <v>247</v>
      </c>
      <c r="E107" s="81" t="s">
        <v>248</v>
      </c>
      <c r="F107" s="81" t="s">
        <v>891</v>
      </c>
      <c r="G107" s="81" t="s">
        <v>890</v>
      </c>
      <c r="H107" s="108">
        <v>15601</v>
      </c>
      <c r="I107" s="81"/>
      <c r="J107" s="83">
        <v>39.413</v>
      </c>
      <c r="K107" s="83">
        <v>39.413</v>
      </c>
      <c r="L107" s="84"/>
      <c r="M107" s="109"/>
      <c r="N107" s="109"/>
      <c r="O107" s="109"/>
      <c r="P107" s="81"/>
      <c r="Q107" s="78" t="s">
        <v>923</v>
      </c>
    </row>
    <row r="108" spans="1:17" s="88" customFormat="1" ht="108">
      <c r="A108" s="107">
        <v>100</v>
      </c>
      <c r="B108" s="81" t="s">
        <v>754</v>
      </c>
      <c r="C108" s="105" t="s">
        <v>755</v>
      </c>
      <c r="D108" s="105" t="s">
        <v>226</v>
      </c>
      <c r="E108" s="81" t="s">
        <v>756</v>
      </c>
      <c r="F108" s="81" t="s">
        <v>891</v>
      </c>
      <c r="G108" s="81" t="s">
        <v>890</v>
      </c>
      <c r="H108" s="108">
        <v>15601</v>
      </c>
      <c r="I108" s="81" t="s">
        <v>925</v>
      </c>
      <c r="J108" s="83">
        <v>50.12</v>
      </c>
      <c r="K108" s="83">
        <v>50.12</v>
      </c>
      <c r="L108" s="84"/>
      <c r="M108" s="109"/>
      <c r="N108" s="109"/>
      <c r="O108" s="109"/>
      <c r="P108" s="81"/>
      <c r="Q108" s="78" t="s">
        <v>924</v>
      </c>
    </row>
    <row r="109" spans="1:17" s="88" customFormat="1" ht="252">
      <c r="A109" s="107">
        <v>101</v>
      </c>
      <c r="B109" s="81" t="s">
        <v>964</v>
      </c>
      <c r="C109" s="105" t="s">
        <v>225</v>
      </c>
      <c r="D109" s="105" t="s">
        <v>227</v>
      </c>
      <c r="E109" s="81" t="s">
        <v>228</v>
      </c>
      <c r="F109" s="81" t="s">
        <v>312</v>
      </c>
      <c r="G109" s="81" t="s">
        <v>890</v>
      </c>
      <c r="H109" s="108">
        <v>15650</v>
      </c>
      <c r="I109" s="81" t="s">
        <v>240</v>
      </c>
      <c r="J109" s="83">
        <v>210.69</v>
      </c>
      <c r="K109" s="83">
        <v>210.69</v>
      </c>
      <c r="L109" s="84"/>
      <c r="M109" s="109"/>
      <c r="N109" s="109"/>
      <c r="O109" s="109"/>
      <c r="P109" s="81"/>
      <c r="Q109" s="78" t="s">
        <v>989</v>
      </c>
    </row>
    <row r="110" spans="1:17" s="88" customFormat="1" ht="252">
      <c r="A110" s="107">
        <v>102</v>
      </c>
      <c r="B110" s="81" t="s">
        <v>229</v>
      </c>
      <c r="C110" s="105" t="s">
        <v>232</v>
      </c>
      <c r="D110" s="105" t="s">
        <v>233</v>
      </c>
      <c r="E110" s="81" t="s">
        <v>234</v>
      </c>
      <c r="F110" s="81" t="s">
        <v>891</v>
      </c>
      <c r="G110" s="81" t="s">
        <v>890</v>
      </c>
      <c r="H110" s="108">
        <v>15601</v>
      </c>
      <c r="I110" s="81" t="s">
        <v>239</v>
      </c>
      <c r="J110" s="83">
        <v>27.092</v>
      </c>
      <c r="K110" s="83">
        <v>27.092</v>
      </c>
      <c r="L110" s="84"/>
      <c r="M110" s="109"/>
      <c r="N110" s="109"/>
      <c r="O110" s="109"/>
      <c r="P110" s="81"/>
      <c r="Q110" s="78" t="s">
        <v>988</v>
      </c>
    </row>
    <row r="111" spans="1:17" s="88" customFormat="1" ht="204">
      <c r="A111" s="107">
        <v>103</v>
      </c>
      <c r="B111" s="81" t="s">
        <v>235</v>
      </c>
      <c r="C111" s="105" t="s">
        <v>236</v>
      </c>
      <c r="D111" s="105" t="s">
        <v>237</v>
      </c>
      <c r="E111" s="81" t="s">
        <v>238</v>
      </c>
      <c r="F111" s="81" t="s">
        <v>891</v>
      </c>
      <c r="G111" s="81" t="s">
        <v>890</v>
      </c>
      <c r="H111" s="108">
        <v>15601</v>
      </c>
      <c r="I111" s="81" t="s">
        <v>623</v>
      </c>
      <c r="J111" s="83">
        <v>78.987</v>
      </c>
      <c r="K111" s="83">
        <v>66.487</v>
      </c>
      <c r="L111" s="73">
        <f>K111</f>
        <v>66.487</v>
      </c>
      <c r="M111" s="109"/>
      <c r="N111" s="109">
        <f>L111*6</f>
        <v>398.92199999999997</v>
      </c>
      <c r="O111" s="109"/>
      <c r="P111" s="81"/>
      <c r="Q111" s="78" t="s">
        <v>929</v>
      </c>
    </row>
    <row r="112" spans="1:17" s="88" customFormat="1" ht="48">
      <c r="A112" s="107">
        <v>104</v>
      </c>
      <c r="B112" s="81" t="s">
        <v>404</v>
      </c>
      <c r="C112" s="105" t="s">
        <v>601</v>
      </c>
      <c r="D112" s="105" t="s">
        <v>603</v>
      </c>
      <c r="E112" s="81" t="s">
        <v>396</v>
      </c>
      <c r="F112" s="81" t="s">
        <v>397</v>
      </c>
      <c r="G112" s="81" t="s">
        <v>890</v>
      </c>
      <c r="H112" s="108"/>
      <c r="I112" s="81"/>
      <c r="J112" s="83">
        <v>0</v>
      </c>
      <c r="K112" s="83">
        <v>8</v>
      </c>
      <c r="L112" s="73">
        <f>K112</f>
        <v>8</v>
      </c>
      <c r="M112" s="109"/>
      <c r="N112" s="109"/>
      <c r="O112" s="109"/>
      <c r="P112" s="81"/>
      <c r="Q112" s="78" t="s">
        <v>458</v>
      </c>
    </row>
    <row r="113" spans="1:17" s="88" customFormat="1" ht="36">
      <c r="A113" s="107">
        <v>105</v>
      </c>
      <c r="B113" s="81" t="s">
        <v>405</v>
      </c>
      <c r="C113" s="105" t="s">
        <v>601</v>
      </c>
      <c r="D113" s="105" t="s">
        <v>603</v>
      </c>
      <c r="E113" s="81" t="s">
        <v>396</v>
      </c>
      <c r="F113" s="81" t="s">
        <v>397</v>
      </c>
      <c r="G113" s="81" t="s">
        <v>890</v>
      </c>
      <c r="H113" s="108"/>
      <c r="I113" s="81"/>
      <c r="J113" s="83">
        <v>0</v>
      </c>
      <c r="K113" s="83">
        <v>4.74</v>
      </c>
      <c r="L113" s="73">
        <f>K113</f>
        <v>4.74</v>
      </c>
      <c r="M113" s="109"/>
      <c r="N113" s="109"/>
      <c r="O113" s="109"/>
      <c r="P113" s="81"/>
      <c r="Q113" s="78" t="s">
        <v>647</v>
      </c>
    </row>
    <row r="114" spans="1:17" s="88" customFormat="1" ht="24">
      <c r="A114" s="107">
        <v>106</v>
      </c>
      <c r="B114" s="81" t="s">
        <v>406</v>
      </c>
      <c r="C114" s="105" t="s">
        <v>407</v>
      </c>
      <c r="D114" s="105" t="s">
        <v>408</v>
      </c>
      <c r="E114" s="81" t="s">
        <v>48</v>
      </c>
      <c r="F114" s="81" t="s">
        <v>937</v>
      </c>
      <c r="G114" s="81" t="s">
        <v>890</v>
      </c>
      <c r="H114" s="108">
        <v>15670</v>
      </c>
      <c r="I114" s="81"/>
      <c r="J114" s="83">
        <v>1.46</v>
      </c>
      <c r="K114" s="83">
        <v>1.46</v>
      </c>
      <c r="L114" s="84"/>
      <c r="M114" s="109"/>
      <c r="N114" s="109"/>
      <c r="O114" s="109"/>
      <c r="P114" s="81"/>
      <c r="Q114" s="78" t="s">
        <v>699</v>
      </c>
    </row>
    <row r="115" spans="1:17" s="88" customFormat="1" ht="168">
      <c r="A115" s="107">
        <v>107</v>
      </c>
      <c r="B115" s="81" t="s">
        <v>409</v>
      </c>
      <c r="C115" s="105" t="s">
        <v>410</v>
      </c>
      <c r="D115" s="105" t="s">
        <v>411</v>
      </c>
      <c r="E115" s="81" t="s">
        <v>412</v>
      </c>
      <c r="F115" s="81" t="s">
        <v>937</v>
      </c>
      <c r="G115" s="81" t="s">
        <v>890</v>
      </c>
      <c r="H115" s="108">
        <v>15670</v>
      </c>
      <c r="I115" s="81" t="s">
        <v>457</v>
      </c>
      <c r="J115" s="83">
        <v>43.43</v>
      </c>
      <c r="K115" s="83">
        <v>41.43</v>
      </c>
      <c r="L115" s="73">
        <f>K115</f>
        <v>41.43</v>
      </c>
      <c r="M115" s="109"/>
      <c r="N115" s="109">
        <f>L115*6</f>
        <v>248.57999999999998</v>
      </c>
      <c r="O115" s="109"/>
      <c r="P115" s="81"/>
      <c r="Q115" s="141" t="s">
        <v>961</v>
      </c>
    </row>
    <row r="116" spans="1:17" s="88" customFormat="1" ht="36">
      <c r="A116" s="107">
        <v>108</v>
      </c>
      <c r="B116" s="81" t="s">
        <v>409</v>
      </c>
      <c r="C116" s="105" t="s">
        <v>601</v>
      </c>
      <c r="D116" s="105" t="s">
        <v>603</v>
      </c>
      <c r="E116" s="81" t="s">
        <v>396</v>
      </c>
      <c r="F116" s="81" t="s">
        <v>397</v>
      </c>
      <c r="G116" s="81" t="s">
        <v>890</v>
      </c>
      <c r="H116" s="108"/>
      <c r="I116" s="81"/>
      <c r="J116" s="83">
        <v>0</v>
      </c>
      <c r="K116" s="83">
        <v>2</v>
      </c>
      <c r="L116" s="73">
        <f>K116</f>
        <v>2</v>
      </c>
      <c r="M116" s="109"/>
      <c r="N116" s="109"/>
      <c r="O116" s="109"/>
      <c r="P116" s="81"/>
      <c r="Q116" s="78" t="s">
        <v>648</v>
      </c>
    </row>
    <row r="117" spans="1:17" s="88" customFormat="1" ht="96">
      <c r="A117" s="107">
        <v>109</v>
      </c>
      <c r="B117" s="81" t="s">
        <v>212</v>
      </c>
      <c r="C117" s="105" t="s">
        <v>414</v>
      </c>
      <c r="D117" s="105" t="s">
        <v>415</v>
      </c>
      <c r="E117" s="81" t="s">
        <v>416</v>
      </c>
      <c r="F117" s="81" t="s">
        <v>937</v>
      </c>
      <c r="G117" s="81" t="s">
        <v>890</v>
      </c>
      <c r="H117" s="108">
        <v>15670</v>
      </c>
      <c r="I117" s="81"/>
      <c r="J117" s="83">
        <f>10+0.199+8.304</f>
        <v>18.503</v>
      </c>
      <c r="K117" s="83">
        <v>9</v>
      </c>
      <c r="L117" s="84"/>
      <c r="M117" s="109"/>
      <c r="N117" s="109"/>
      <c r="O117" s="109"/>
      <c r="P117" s="81"/>
      <c r="Q117" s="78" t="s">
        <v>210</v>
      </c>
    </row>
    <row r="118" spans="1:17" s="88" customFormat="1" ht="48">
      <c r="A118" s="107">
        <v>110</v>
      </c>
      <c r="B118" s="81" t="s">
        <v>413</v>
      </c>
      <c r="C118" s="105" t="s">
        <v>601</v>
      </c>
      <c r="D118" s="105" t="s">
        <v>603</v>
      </c>
      <c r="E118" s="81" t="s">
        <v>396</v>
      </c>
      <c r="F118" s="81" t="s">
        <v>397</v>
      </c>
      <c r="G118" s="81" t="s">
        <v>890</v>
      </c>
      <c r="H118" s="108"/>
      <c r="I118" s="81"/>
      <c r="J118" s="83">
        <v>0</v>
      </c>
      <c r="K118" s="83">
        <v>1</v>
      </c>
      <c r="L118" s="83">
        <v>1</v>
      </c>
      <c r="M118" s="109"/>
      <c r="N118" s="109"/>
      <c r="O118" s="109"/>
      <c r="P118" s="81"/>
      <c r="Q118" s="78" t="s">
        <v>213</v>
      </c>
    </row>
    <row r="119" spans="1:17" s="88" customFormat="1" ht="24">
      <c r="A119" s="107">
        <v>111</v>
      </c>
      <c r="B119" s="81" t="s">
        <v>417</v>
      </c>
      <c r="C119" s="105" t="s">
        <v>418</v>
      </c>
      <c r="D119" s="105" t="s">
        <v>419</v>
      </c>
      <c r="E119" s="81" t="s">
        <v>420</v>
      </c>
      <c r="F119" s="81" t="s">
        <v>421</v>
      </c>
      <c r="G119" s="81" t="s">
        <v>890</v>
      </c>
      <c r="H119" s="108">
        <v>15658</v>
      </c>
      <c r="I119" s="81"/>
      <c r="J119" s="83">
        <v>0</v>
      </c>
      <c r="K119" s="83">
        <v>72.285</v>
      </c>
      <c r="L119" s="84"/>
      <c r="M119" s="109"/>
      <c r="N119" s="109"/>
      <c r="O119" s="109"/>
      <c r="P119" s="81"/>
      <c r="Q119" s="78" t="s">
        <v>422</v>
      </c>
    </row>
    <row r="120" spans="1:17" s="88" customFormat="1" ht="48">
      <c r="A120" s="140">
        <v>112</v>
      </c>
      <c r="B120" s="81" t="s">
        <v>423</v>
      </c>
      <c r="C120" s="105" t="s">
        <v>424</v>
      </c>
      <c r="D120" s="105" t="s">
        <v>425</v>
      </c>
      <c r="E120" s="81" t="s">
        <v>426</v>
      </c>
      <c r="F120" s="81" t="s">
        <v>891</v>
      </c>
      <c r="G120" s="81" t="s">
        <v>890</v>
      </c>
      <c r="H120" s="108">
        <v>15601</v>
      </c>
      <c r="J120" s="83">
        <v>17.173</v>
      </c>
      <c r="K120" s="83">
        <v>17.173</v>
      </c>
      <c r="L120" s="84"/>
      <c r="M120" s="109"/>
      <c r="N120" s="109"/>
      <c r="O120" s="109"/>
      <c r="P120" s="81"/>
      <c r="Q120" s="78" t="s">
        <v>459</v>
      </c>
    </row>
    <row r="121" spans="1:17" s="88" customFormat="1" ht="36">
      <c r="A121" s="140">
        <v>113</v>
      </c>
      <c r="B121" s="81" t="s">
        <v>427</v>
      </c>
      <c r="C121" s="105" t="s">
        <v>264</v>
      </c>
      <c r="D121" s="105"/>
      <c r="E121" s="81" t="s">
        <v>670</v>
      </c>
      <c r="F121" s="81" t="s">
        <v>891</v>
      </c>
      <c r="G121" s="81" t="s">
        <v>890</v>
      </c>
      <c r="H121" s="108">
        <v>15601</v>
      </c>
      <c r="J121" s="83"/>
      <c r="K121" s="83">
        <v>158</v>
      </c>
      <c r="L121" s="84"/>
      <c r="M121" s="109"/>
      <c r="N121" s="109"/>
      <c r="O121" s="109"/>
      <c r="P121" s="81"/>
      <c r="Q121" s="78" t="s">
        <v>620</v>
      </c>
    </row>
    <row r="122" spans="1:17" s="88" customFormat="1" ht="24">
      <c r="A122" s="140">
        <v>114</v>
      </c>
      <c r="B122" s="81" t="s">
        <v>429</v>
      </c>
      <c r="C122" s="105" t="s">
        <v>601</v>
      </c>
      <c r="D122" s="105" t="s">
        <v>432</v>
      </c>
      <c r="E122" s="81" t="s">
        <v>431</v>
      </c>
      <c r="F122" s="81" t="s">
        <v>891</v>
      </c>
      <c r="G122" s="81" t="s">
        <v>890</v>
      </c>
      <c r="H122" s="108">
        <v>15601</v>
      </c>
      <c r="J122" s="83">
        <v>0</v>
      </c>
      <c r="K122" s="83">
        <v>35.632</v>
      </c>
      <c r="L122" s="73">
        <f>K122</f>
        <v>35.632</v>
      </c>
      <c r="M122" s="109"/>
      <c r="N122" s="109"/>
      <c r="O122" s="109"/>
      <c r="P122" s="81"/>
      <c r="Q122" s="78" t="s">
        <v>214</v>
      </c>
    </row>
    <row r="123" spans="1:17" s="88" customFormat="1" ht="24">
      <c r="A123" s="140">
        <v>115</v>
      </c>
      <c r="B123" s="81" t="s">
        <v>433</v>
      </c>
      <c r="C123" s="105" t="s">
        <v>601</v>
      </c>
      <c r="D123" s="105" t="s">
        <v>432</v>
      </c>
      <c r="E123" s="81" t="s">
        <v>434</v>
      </c>
      <c r="F123" s="81" t="s">
        <v>891</v>
      </c>
      <c r="G123" s="81" t="s">
        <v>890</v>
      </c>
      <c r="H123" s="108">
        <v>15601</v>
      </c>
      <c r="J123" s="83">
        <v>0</v>
      </c>
      <c r="K123" s="83">
        <v>80</v>
      </c>
      <c r="L123" s="73">
        <f>K123</f>
        <v>80</v>
      </c>
      <c r="M123" s="109"/>
      <c r="N123" s="109"/>
      <c r="O123" s="109"/>
      <c r="P123" s="81"/>
      <c r="Q123" s="78" t="s">
        <v>214</v>
      </c>
    </row>
    <row r="124" spans="1:17" s="88" customFormat="1" ht="156">
      <c r="A124" s="140">
        <v>116</v>
      </c>
      <c r="B124" s="81" t="s">
        <v>435</v>
      </c>
      <c r="C124" s="105" t="s">
        <v>436</v>
      </c>
      <c r="D124" s="105" t="s">
        <v>437</v>
      </c>
      <c r="E124" s="81" t="s">
        <v>438</v>
      </c>
      <c r="F124" s="81" t="s">
        <v>937</v>
      </c>
      <c r="G124" s="81" t="s">
        <v>890</v>
      </c>
      <c r="H124" s="108">
        <v>15670</v>
      </c>
      <c r="I124" s="81" t="s">
        <v>315</v>
      </c>
      <c r="J124" s="83">
        <v>2</v>
      </c>
      <c r="K124" s="83">
        <v>2</v>
      </c>
      <c r="L124" s="73">
        <f>K124</f>
        <v>2</v>
      </c>
      <c r="M124" s="109"/>
      <c r="N124" s="109">
        <f>L124*6</f>
        <v>12</v>
      </c>
      <c r="O124" s="109"/>
      <c r="P124" s="81"/>
      <c r="Q124" s="78" t="s">
        <v>958</v>
      </c>
    </row>
    <row r="125" spans="1:17" s="88" customFormat="1" ht="24">
      <c r="A125" s="140">
        <v>117</v>
      </c>
      <c r="B125" s="81" t="s">
        <v>442</v>
      </c>
      <c r="C125" s="105" t="s">
        <v>926</v>
      </c>
      <c r="D125" s="105" t="s">
        <v>927</v>
      </c>
      <c r="E125" s="81" t="s">
        <v>928</v>
      </c>
      <c r="F125" s="81" t="s">
        <v>937</v>
      </c>
      <c r="G125" s="81" t="s">
        <v>890</v>
      </c>
      <c r="H125" s="108">
        <v>15670</v>
      </c>
      <c r="J125" s="83">
        <v>123.032</v>
      </c>
      <c r="K125" s="83">
        <v>0</v>
      </c>
      <c r="L125" s="84"/>
      <c r="M125" s="109"/>
      <c r="N125" s="109"/>
      <c r="O125" s="109"/>
      <c r="P125" s="81"/>
      <c r="Q125" s="78" t="s">
        <v>439</v>
      </c>
    </row>
    <row r="126" spans="1:17" s="88" customFormat="1" ht="24">
      <c r="A126" s="140">
        <v>118</v>
      </c>
      <c r="B126" s="81" t="s">
        <v>442</v>
      </c>
      <c r="C126" s="105" t="s">
        <v>440</v>
      </c>
      <c r="D126" s="105" t="s">
        <v>441</v>
      </c>
      <c r="E126" s="81"/>
      <c r="F126" s="81"/>
      <c r="G126" s="81"/>
      <c r="H126" s="108"/>
      <c r="J126" s="83">
        <v>0</v>
      </c>
      <c r="K126" s="83">
        <v>123.032</v>
      </c>
      <c r="L126" s="84"/>
      <c r="M126" s="109"/>
      <c r="N126" s="109"/>
      <c r="O126" s="109"/>
      <c r="P126" s="81"/>
      <c r="Q126" s="78" t="s">
        <v>439</v>
      </c>
    </row>
    <row r="127" spans="1:17" s="88" customFormat="1" ht="48">
      <c r="A127" s="140">
        <v>119</v>
      </c>
      <c r="B127" s="81" t="s">
        <v>443</v>
      </c>
      <c r="C127" s="105" t="s">
        <v>414</v>
      </c>
      <c r="D127" s="105" t="s">
        <v>415</v>
      </c>
      <c r="E127" s="81" t="s">
        <v>416</v>
      </c>
      <c r="F127" s="81" t="s">
        <v>937</v>
      </c>
      <c r="G127" s="81" t="s">
        <v>890</v>
      </c>
      <c r="H127" s="108">
        <v>15670</v>
      </c>
      <c r="J127" s="83">
        <f>12+9.958</f>
        <v>21.958</v>
      </c>
      <c r="K127" s="83">
        <f>12+9.958</f>
        <v>21.958</v>
      </c>
      <c r="L127" s="84"/>
      <c r="M127" s="109"/>
      <c r="N127" s="109"/>
      <c r="O127" s="109"/>
      <c r="P127" s="81"/>
      <c r="Q127" s="78" t="s">
        <v>211</v>
      </c>
    </row>
    <row r="128" spans="1:17" s="88" customFormat="1" ht="96">
      <c r="A128" s="140">
        <v>120</v>
      </c>
      <c r="B128" s="81" t="s">
        <v>444</v>
      </c>
      <c r="C128" s="105" t="s">
        <v>445</v>
      </c>
      <c r="D128" s="105" t="s">
        <v>446</v>
      </c>
      <c r="E128" s="81" t="s">
        <v>447</v>
      </c>
      <c r="F128" s="81" t="s">
        <v>937</v>
      </c>
      <c r="G128" s="81" t="s">
        <v>890</v>
      </c>
      <c r="H128" s="108">
        <v>15670</v>
      </c>
      <c r="I128" s="81" t="s">
        <v>698</v>
      </c>
      <c r="J128" s="83">
        <v>73</v>
      </c>
      <c r="K128" s="83">
        <v>73</v>
      </c>
      <c r="L128" s="73">
        <f>K128</f>
        <v>73</v>
      </c>
      <c r="M128" s="109"/>
      <c r="N128" s="109">
        <f>L128*6</f>
        <v>438</v>
      </c>
      <c r="O128" s="109"/>
      <c r="P128" s="81"/>
      <c r="Q128" s="141" t="s">
        <v>464</v>
      </c>
    </row>
    <row r="129" spans="1:17" s="88" customFormat="1" ht="24">
      <c r="A129" s="140">
        <v>121</v>
      </c>
      <c r="B129" s="81" t="s">
        <v>448</v>
      </c>
      <c r="C129" s="105" t="s">
        <v>454</v>
      </c>
      <c r="D129" s="105" t="s">
        <v>455</v>
      </c>
      <c r="E129" s="81" t="s">
        <v>456</v>
      </c>
      <c r="F129" s="81" t="s">
        <v>937</v>
      </c>
      <c r="G129" s="81" t="s">
        <v>890</v>
      </c>
      <c r="H129" s="108">
        <v>15670</v>
      </c>
      <c r="J129" s="83">
        <v>123.032</v>
      </c>
      <c r="K129" s="83">
        <v>0</v>
      </c>
      <c r="L129" s="84"/>
      <c r="M129" s="109"/>
      <c r="N129" s="109"/>
      <c r="O129" s="109"/>
      <c r="P129" s="81"/>
      <c r="Q129" s="78" t="s">
        <v>439</v>
      </c>
    </row>
    <row r="130" spans="1:17" s="88" customFormat="1" ht="24">
      <c r="A130" s="140">
        <v>122</v>
      </c>
      <c r="B130" s="81" t="s">
        <v>448</v>
      </c>
      <c r="C130" s="105" t="s">
        <v>440</v>
      </c>
      <c r="D130" s="105" t="s">
        <v>441</v>
      </c>
      <c r="E130" s="81"/>
      <c r="F130" s="81"/>
      <c r="G130" s="81"/>
      <c r="H130" s="108"/>
      <c r="J130" s="83">
        <v>0</v>
      </c>
      <c r="K130" s="83">
        <v>123.032</v>
      </c>
      <c r="L130" s="84"/>
      <c r="M130" s="109"/>
      <c r="N130" s="109"/>
      <c r="O130" s="109"/>
      <c r="P130" s="81"/>
      <c r="Q130" s="78" t="s">
        <v>439</v>
      </c>
    </row>
    <row r="131" spans="1:17" s="88" customFormat="1" ht="72">
      <c r="A131" s="140">
        <v>123</v>
      </c>
      <c r="B131" s="81" t="s">
        <v>449</v>
      </c>
      <c r="C131" s="105" t="s">
        <v>450</v>
      </c>
      <c r="D131" s="105" t="s">
        <v>451</v>
      </c>
      <c r="E131" s="81" t="s">
        <v>700</v>
      </c>
      <c r="F131" s="81" t="s">
        <v>937</v>
      </c>
      <c r="G131" s="81" t="s">
        <v>890</v>
      </c>
      <c r="H131" s="108">
        <v>15670</v>
      </c>
      <c r="J131" s="83">
        <v>10</v>
      </c>
      <c r="K131" s="83">
        <v>10</v>
      </c>
      <c r="L131" s="84"/>
      <c r="M131" s="109"/>
      <c r="N131" s="109"/>
      <c r="O131" s="109"/>
      <c r="P131" s="81"/>
      <c r="Q131" s="78" t="s">
        <v>962</v>
      </c>
    </row>
    <row r="132" spans="1:17" s="88" customFormat="1" ht="48">
      <c r="A132" s="140">
        <v>124</v>
      </c>
      <c r="B132" s="81" t="s">
        <v>452</v>
      </c>
      <c r="C132" s="105" t="s">
        <v>775</v>
      </c>
      <c r="D132" s="105" t="s">
        <v>776</v>
      </c>
      <c r="E132" s="81" t="s">
        <v>453</v>
      </c>
      <c r="F132" s="81" t="s">
        <v>937</v>
      </c>
      <c r="G132" s="81" t="s">
        <v>890</v>
      </c>
      <c r="H132" s="108">
        <v>15670</v>
      </c>
      <c r="J132" s="83">
        <v>123.032</v>
      </c>
      <c r="K132" s="83">
        <v>0</v>
      </c>
      <c r="L132" s="84"/>
      <c r="M132" s="109"/>
      <c r="N132" s="109"/>
      <c r="O132" s="109"/>
      <c r="P132" s="81"/>
      <c r="Q132" s="78" t="s">
        <v>430</v>
      </c>
    </row>
    <row r="133" spans="1:17" s="88" customFormat="1" ht="48">
      <c r="A133" s="140">
        <v>125</v>
      </c>
      <c r="B133" s="81" t="s">
        <v>452</v>
      </c>
      <c r="C133" s="105" t="s">
        <v>440</v>
      </c>
      <c r="D133" s="105" t="s">
        <v>441</v>
      </c>
      <c r="E133" s="81"/>
      <c r="F133" s="81"/>
      <c r="G133" s="81"/>
      <c r="H133" s="108"/>
      <c r="I133" s="81"/>
      <c r="J133" s="83">
        <v>0</v>
      </c>
      <c r="K133" s="83">
        <v>123.032</v>
      </c>
      <c r="L133" s="84"/>
      <c r="M133" s="109"/>
      <c r="N133" s="109"/>
      <c r="O133" s="109"/>
      <c r="P133" s="81"/>
      <c r="Q133" s="78" t="s">
        <v>430</v>
      </c>
    </row>
    <row r="134" spans="1:17" s="88" customFormat="1" ht="48">
      <c r="A134" s="140">
        <v>126</v>
      </c>
      <c r="B134" s="81" t="s">
        <v>649</v>
      </c>
      <c r="C134" s="105" t="s">
        <v>650</v>
      </c>
      <c r="D134" s="105" t="s">
        <v>651</v>
      </c>
      <c r="E134" s="81" t="s">
        <v>652</v>
      </c>
      <c r="F134" s="81" t="s">
        <v>312</v>
      </c>
      <c r="G134" s="81" t="s">
        <v>890</v>
      </c>
      <c r="H134" s="108">
        <v>15650</v>
      </c>
      <c r="I134" s="81" t="s">
        <v>697</v>
      </c>
      <c r="J134" s="83">
        <v>10.712</v>
      </c>
      <c r="K134" s="83">
        <v>10.712</v>
      </c>
      <c r="L134" s="84"/>
      <c r="M134" s="109"/>
      <c r="N134" s="109"/>
      <c r="O134" s="109"/>
      <c r="P134" s="81"/>
      <c r="Q134" s="78" t="s">
        <v>963</v>
      </c>
    </row>
    <row r="135" spans="1:17" s="88" customFormat="1" ht="72">
      <c r="A135" s="140">
        <v>127</v>
      </c>
      <c r="B135" s="81" t="s">
        <v>653</v>
      </c>
      <c r="C135" s="105" t="s">
        <v>654</v>
      </c>
      <c r="D135" s="105" t="s">
        <v>655</v>
      </c>
      <c r="E135" s="81" t="s">
        <v>656</v>
      </c>
      <c r="F135" s="81" t="s">
        <v>312</v>
      </c>
      <c r="G135" s="81" t="s">
        <v>890</v>
      </c>
      <c r="H135" s="108">
        <v>15650</v>
      </c>
      <c r="I135" s="81" t="s">
        <v>696</v>
      </c>
      <c r="J135" s="83">
        <v>17.575</v>
      </c>
      <c r="K135" s="83">
        <v>17.575</v>
      </c>
      <c r="L135" s="84"/>
      <c r="M135" s="109"/>
      <c r="N135" s="109"/>
      <c r="O135" s="109"/>
      <c r="P135" s="81"/>
      <c r="Q135" s="78" t="s">
        <v>695</v>
      </c>
    </row>
    <row r="136" spans="1:17" s="88" customFormat="1" ht="120">
      <c r="A136" s="140">
        <v>128</v>
      </c>
      <c r="B136" s="81" t="s">
        <v>657</v>
      </c>
      <c r="C136" s="105" t="s">
        <v>658</v>
      </c>
      <c r="D136" s="105" t="s">
        <v>659</v>
      </c>
      <c r="E136" s="81" t="s">
        <v>660</v>
      </c>
      <c r="F136" s="81" t="s">
        <v>661</v>
      </c>
      <c r="G136" s="81" t="s">
        <v>890</v>
      </c>
      <c r="H136" s="108">
        <v>15601</v>
      </c>
      <c r="I136" s="81" t="s">
        <v>694</v>
      </c>
      <c r="J136" s="83">
        <v>12.335</v>
      </c>
      <c r="K136" s="83">
        <f aca="true" t="shared" si="2" ref="K136:K147">J136</f>
        <v>12.335</v>
      </c>
      <c r="L136" s="73">
        <f>K136</f>
        <v>12.335</v>
      </c>
      <c r="M136" s="109"/>
      <c r="N136" s="109">
        <f>L136*12</f>
        <v>148.02</v>
      </c>
      <c r="O136" s="109"/>
      <c r="P136" s="81"/>
      <c r="Q136" s="78" t="s">
        <v>646</v>
      </c>
    </row>
    <row r="137" spans="1:17" s="88" customFormat="1" ht="48">
      <c r="A137" s="140">
        <v>129</v>
      </c>
      <c r="B137" s="81" t="s">
        <v>662</v>
      </c>
      <c r="C137" s="105" t="s">
        <v>663</v>
      </c>
      <c r="D137" s="105"/>
      <c r="E137" s="81" t="s">
        <v>664</v>
      </c>
      <c r="F137" s="81" t="s">
        <v>665</v>
      </c>
      <c r="G137" s="81" t="s">
        <v>890</v>
      </c>
      <c r="H137" s="108">
        <v>15701</v>
      </c>
      <c r="I137" s="81"/>
      <c r="J137" s="83">
        <v>158.083</v>
      </c>
      <c r="K137" s="83">
        <f t="shared" si="2"/>
        <v>158.083</v>
      </c>
      <c r="L137" s="84"/>
      <c r="M137" s="109"/>
      <c r="N137" s="109"/>
      <c r="O137" s="109"/>
      <c r="P137" s="81"/>
      <c r="Q137" s="78" t="s">
        <v>666</v>
      </c>
    </row>
    <row r="138" spans="1:17" s="88" customFormat="1" ht="24">
      <c r="A138" s="140">
        <v>130</v>
      </c>
      <c r="B138" s="81" t="s">
        <v>667</v>
      </c>
      <c r="C138" s="105" t="s">
        <v>668</v>
      </c>
      <c r="D138" s="105" t="s">
        <v>669</v>
      </c>
      <c r="E138" s="81" t="s">
        <v>670</v>
      </c>
      <c r="F138" s="81" t="s">
        <v>891</v>
      </c>
      <c r="G138" s="81" t="s">
        <v>890</v>
      </c>
      <c r="H138" s="108">
        <v>15601</v>
      </c>
      <c r="I138" s="81"/>
      <c r="J138" s="83">
        <f>158*(27/48)</f>
        <v>88.875</v>
      </c>
      <c r="K138" s="83">
        <f t="shared" si="2"/>
        <v>88.875</v>
      </c>
      <c r="L138" s="84"/>
      <c r="M138" s="109"/>
      <c r="N138" s="109"/>
      <c r="O138" s="109"/>
      <c r="P138" s="81"/>
      <c r="Q138" s="78" t="s">
        <v>428</v>
      </c>
    </row>
    <row r="139" spans="1:17" s="88" customFormat="1" ht="24">
      <c r="A139" s="140">
        <v>130</v>
      </c>
      <c r="B139" s="81" t="s">
        <v>667</v>
      </c>
      <c r="C139" s="105" t="s">
        <v>671</v>
      </c>
      <c r="D139" s="105" t="s">
        <v>672</v>
      </c>
      <c r="E139" s="81" t="s">
        <v>673</v>
      </c>
      <c r="F139" s="81" t="s">
        <v>937</v>
      </c>
      <c r="G139" s="81" t="s">
        <v>890</v>
      </c>
      <c r="H139" s="108">
        <v>15670</v>
      </c>
      <c r="I139" s="81"/>
      <c r="J139" s="83">
        <f>158*(10/48)</f>
        <v>32.91666666666667</v>
      </c>
      <c r="K139" s="83">
        <f t="shared" si="2"/>
        <v>32.91666666666667</v>
      </c>
      <c r="L139" s="84"/>
      <c r="M139" s="109"/>
      <c r="N139" s="109"/>
      <c r="O139" s="109"/>
      <c r="P139" s="81"/>
      <c r="Q139" s="78" t="s">
        <v>428</v>
      </c>
    </row>
    <row r="140" spans="1:17" s="88" customFormat="1" ht="36">
      <c r="A140" s="140">
        <v>130</v>
      </c>
      <c r="B140" s="81" t="s">
        <v>667</v>
      </c>
      <c r="C140" s="105" t="s">
        <v>671</v>
      </c>
      <c r="D140" s="105" t="s">
        <v>674</v>
      </c>
      <c r="E140" s="81" t="s">
        <v>675</v>
      </c>
      <c r="F140" s="81" t="s">
        <v>891</v>
      </c>
      <c r="G140" s="81" t="s">
        <v>890</v>
      </c>
      <c r="H140" s="108">
        <v>15601</v>
      </c>
      <c r="I140" s="81"/>
      <c r="J140" s="83">
        <f>158*(4/48)</f>
        <v>13.166666666666666</v>
      </c>
      <c r="K140" s="83">
        <f t="shared" si="2"/>
        <v>13.166666666666666</v>
      </c>
      <c r="L140" s="84"/>
      <c r="M140" s="109"/>
      <c r="N140" s="109"/>
      <c r="O140" s="109"/>
      <c r="P140" s="81"/>
      <c r="Q140" s="78" t="s">
        <v>428</v>
      </c>
    </row>
    <row r="141" spans="1:17" s="88" customFormat="1" ht="24">
      <c r="A141" s="140">
        <v>130</v>
      </c>
      <c r="B141" s="81" t="s">
        <v>667</v>
      </c>
      <c r="C141" s="105" t="s">
        <v>676</v>
      </c>
      <c r="D141" s="105" t="s">
        <v>677</v>
      </c>
      <c r="E141" s="81" t="s">
        <v>678</v>
      </c>
      <c r="F141" s="81" t="s">
        <v>891</v>
      </c>
      <c r="G141" s="81" t="s">
        <v>890</v>
      </c>
      <c r="H141" s="108">
        <v>15601</v>
      </c>
      <c r="I141" s="81"/>
      <c r="J141" s="83">
        <f aca="true" t="shared" si="3" ref="J141:J147">158*(1/48)</f>
        <v>3.2916666666666665</v>
      </c>
      <c r="K141" s="83">
        <f t="shared" si="2"/>
        <v>3.2916666666666665</v>
      </c>
      <c r="L141" s="84"/>
      <c r="M141" s="109"/>
      <c r="N141" s="109"/>
      <c r="O141" s="109"/>
      <c r="P141" s="81"/>
      <c r="Q141" s="78" t="s">
        <v>428</v>
      </c>
    </row>
    <row r="142" spans="1:17" s="88" customFormat="1" ht="24">
      <c r="A142" s="140">
        <v>130</v>
      </c>
      <c r="B142" s="81" t="s">
        <v>667</v>
      </c>
      <c r="C142" s="105" t="s">
        <v>671</v>
      </c>
      <c r="D142" s="105" t="s">
        <v>679</v>
      </c>
      <c r="E142" s="81" t="s">
        <v>680</v>
      </c>
      <c r="F142" s="81" t="s">
        <v>681</v>
      </c>
      <c r="G142" s="81" t="s">
        <v>682</v>
      </c>
      <c r="H142" s="108">
        <v>20708</v>
      </c>
      <c r="I142" s="81"/>
      <c r="J142" s="83">
        <f t="shared" si="3"/>
        <v>3.2916666666666665</v>
      </c>
      <c r="K142" s="83">
        <f t="shared" si="2"/>
        <v>3.2916666666666665</v>
      </c>
      <c r="L142" s="84"/>
      <c r="M142" s="109"/>
      <c r="N142" s="109"/>
      <c r="O142" s="109"/>
      <c r="P142" s="81"/>
      <c r="Q142" s="78" t="s">
        <v>428</v>
      </c>
    </row>
    <row r="143" spans="1:17" s="88" customFormat="1" ht="24">
      <c r="A143" s="140">
        <v>130</v>
      </c>
      <c r="B143" s="81" t="s">
        <v>667</v>
      </c>
      <c r="C143" s="105" t="s">
        <v>683</v>
      </c>
      <c r="D143" s="105" t="s">
        <v>684</v>
      </c>
      <c r="E143" s="81" t="s">
        <v>685</v>
      </c>
      <c r="F143" s="81" t="s">
        <v>891</v>
      </c>
      <c r="G143" s="81" t="s">
        <v>890</v>
      </c>
      <c r="H143" s="108">
        <v>15601</v>
      </c>
      <c r="I143" s="81"/>
      <c r="J143" s="83">
        <f t="shared" si="3"/>
        <v>3.2916666666666665</v>
      </c>
      <c r="K143" s="83">
        <f t="shared" si="2"/>
        <v>3.2916666666666665</v>
      </c>
      <c r="L143" s="84"/>
      <c r="M143" s="109"/>
      <c r="N143" s="109"/>
      <c r="O143" s="109"/>
      <c r="P143" s="81"/>
      <c r="Q143" s="78" t="s">
        <v>428</v>
      </c>
    </row>
    <row r="144" spans="1:17" s="88" customFormat="1" ht="36">
      <c r="A144" s="140">
        <v>130</v>
      </c>
      <c r="B144" s="81" t="s">
        <v>667</v>
      </c>
      <c r="C144" s="105" t="s">
        <v>686</v>
      </c>
      <c r="D144" s="105" t="s">
        <v>687</v>
      </c>
      <c r="E144" s="81" t="s">
        <v>688</v>
      </c>
      <c r="F144" s="81" t="s">
        <v>891</v>
      </c>
      <c r="G144" s="81" t="s">
        <v>890</v>
      </c>
      <c r="H144" s="108">
        <v>15601</v>
      </c>
      <c r="I144" s="81"/>
      <c r="J144" s="83">
        <f t="shared" si="3"/>
        <v>3.2916666666666665</v>
      </c>
      <c r="K144" s="83">
        <f t="shared" si="2"/>
        <v>3.2916666666666665</v>
      </c>
      <c r="L144" s="84"/>
      <c r="M144" s="109"/>
      <c r="N144" s="109"/>
      <c r="O144" s="109"/>
      <c r="P144" s="81"/>
      <c r="Q144" s="78" t="s">
        <v>428</v>
      </c>
    </row>
    <row r="145" spans="1:17" s="88" customFormat="1" ht="24">
      <c r="A145" s="140">
        <v>130</v>
      </c>
      <c r="B145" s="81" t="s">
        <v>667</v>
      </c>
      <c r="C145" s="105" t="s">
        <v>689</v>
      </c>
      <c r="D145" s="105" t="s">
        <v>690</v>
      </c>
      <c r="E145" s="81" t="s">
        <v>691</v>
      </c>
      <c r="F145" s="81" t="s">
        <v>937</v>
      </c>
      <c r="G145" s="81" t="s">
        <v>890</v>
      </c>
      <c r="H145" s="108">
        <v>15670</v>
      </c>
      <c r="I145" s="81"/>
      <c r="J145" s="83">
        <f t="shared" si="3"/>
        <v>3.2916666666666665</v>
      </c>
      <c r="K145" s="83">
        <f t="shared" si="2"/>
        <v>3.2916666666666665</v>
      </c>
      <c r="L145" s="84"/>
      <c r="M145" s="109"/>
      <c r="N145" s="109"/>
      <c r="O145" s="109"/>
      <c r="P145" s="81"/>
      <c r="Q145" s="78" t="s">
        <v>428</v>
      </c>
    </row>
    <row r="146" spans="1:17" s="88" customFormat="1" ht="36">
      <c r="A146" s="140">
        <v>130</v>
      </c>
      <c r="B146" s="81" t="s">
        <v>667</v>
      </c>
      <c r="C146" s="105" t="s">
        <v>689</v>
      </c>
      <c r="D146" s="105" t="s">
        <v>692</v>
      </c>
      <c r="E146" s="81" t="s">
        <v>693</v>
      </c>
      <c r="F146" s="81" t="s">
        <v>891</v>
      </c>
      <c r="G146" s="81" t="s">
        <v>890</v>
      </c>
      <c r="H146" s="108">
        <v>15601</v>
      </c>
      <c r="I146" s="81"/>
      <c r="J146" s="83">
        <f t="shared" si="3"/>
        <v>3.2916666666666665</v>
      </c>
      <c r="K146" s="83">
        <f t="shared" si="2"/>
        <v>3.2916666666666665</v>
      </c>
      <c r="L146" s="84"/>
      <c r="M146" s="109"/>
      <c r="N146" s="109"/>
      <c r="O146" s="109"/>
      <c r="P146" s="81"/>
      <c r="Q146" s="78" t="s">
        <v>428</v>
      </c>
    </row>
    <row r="147" spans="1:17" s="88" customFormat="1" ht="24">
      <c r="A147" s="140">
        <v>130</v>
      </c>
      <c r="B147" s="81" t="s">
        <v>667</v>
      </c>
      <c r="C147" s="105" t="s">
        <v>689</v>
      </c>
      <c r="D147" s="105" t="s">
        <v>690</v>
      </c>
      <c r="E147" s="81"/>
      <c r="F147" s="81" t="s">
        <v>312</v>
      </c>
      <c r="G147" s="81" t="s">
        <v>890</v>
      </c>
      <c r="H147" s="108">
        <v>15650</v>
      </c>
      <c r="I147" s="81"/>
      <c r="J147" s="83">
        <f t="shared" si="3"/>
        <v>3.2916666666666665</v>
      </c>
      <c r="K147" s="83">
        <f t="shared" si="2"/>
        <v>3.2916666666666665</v>
      </c>
      <c r="L147" s="84"/>
      <c r="M147" s="109"/>
      <c r="N147" s="109"/>
      <c r="O147" s="109"/>
      <c r="P147" s="81"/>
      <c r="Q147" s="78" t="s">
        <v>428</v>
      </c>
    </row>
    <row r="148" spans="1:17" s="88" customFormat="1" ht="36">
      <c r="A148" s="140">
        <v>131</v>
      </c>
      <c r="B148" s="81" t="s">
        <v>701</v>
      </c>
      <c r="C148" s="105" t="s">
        <v>702</v>
      </c>
      <c r="D148" s="105" t="s">
        <v>703</v>
      </c>
      <c r="E148" s="81" t="s">
        <v>46</v>
      </c>
      <c r="F148" s="81" t="s">
        <v>47</v>
      </c>
      <c r="G148" s="81" t="s">
        <v>890</v>
      </c>
      <c r="H148" s="108">
        <v>16201</v>
      </c>
      <c r="I148" s="81"/>
      <c r="J148" s="83">
        <v>120</v>
      </c>
      <c r="K148" s="83">
        <v>120</v>
      </c>
      <c r="L148" s="84"/>
      <c r="M148" s="109"/>
      <c r="N148" s="109"/>
      <c r="O148" s="109"/>
      <c r="P148" s="81"/>
      <c r="Q148" s="78" t="s">
        <v>49</v>
      </c>
    </row>
    <row r="149" spans="1:17" s="88" customFormat="1" ht="60">
      <c r="A149" s="140">
        <v>132</v>
      </c>
      <c r="B149" s="81" t="s">
        <v>823</v>
      </c>
      <c r="C149" s="105" t="s">
        <v>180</v>
      </c>
      <c r="D149" s="105" t="s">
        <v>819</v>
      </c>
      <c r="E149" s="81" t="s">
        <v>820</v>
      </c>
      <c r="F149" s="81" t="s">
        <v>937</v>
      </c>
      <c r="G149" s="81" t="s">
        <v>890</v>
      </c>
      <c r="H149" s="108">
        <v>15670</v>
      </c>
      <c r="I149" s="81"/>
      <c r="J149" s="83">
        <v>23.978</v>
      </c>
      <c r="K149" s="83">
        <v>0</v>
      </c>
      <c r="L149" s="84"/>
      <c r="M149" s="109"/>
      <c r="N149" s="109"/>
      <c r="O149" s="109"/>
      <c r="P149" s="81"/>
      <c r="Q149" s="78" t="s">
        <v>822</v>
      </c>
    </row>
    <row r="150" spans="1:17" s="88" customFormat="1" ht="60">
      <c r="A150" s="140">
        <v>132</v>
      </c>
      <c r="B150" s="81" t="s">
        <v>823</v>
      </c>
      <c r="C150" s="105" t="s">
        <v>418</v>
      </c>
      <c r="D150" s="105" t="s">
        <v>419</v>
      </c>
      <c r="E150" s="81" t="s">
        <v>821</v>
      </c>
      <c r="F150" s="81" t="s">
        <v>937</v>
      </c>
      <c r="G150" s="81" t="s">
        <v>890</v>
      </c>
      <c r="H150" s="108">
        <v>15670</v>
      </c>
      <c r="I150" s="81"/>
      <c r="J150" s="83">
        <v>0</v>
      </c>
      <c r="K150" s="83">
        <v>23.978</v>
      </c>
      <c r="L150" s="84"/>
      <c r="M150" s="109"/>
      <c r="N150" s="109"/>
      <c r="O150" s="109"/>
      <c r="P150" s="81"/>
      <c r="Q150" s="78" t="s">
        <v>822</v>
      </c>
    </row>
    <row r="151" spans="1:17" s="88" customFormat="1" ht="24">
      <c r="A151" s="140">
        <v>133</v>
      </c>
      <c r="B151" s="81" t="s">
        <v>824</v>
      </c>
      <c r="C151" s="105" t="s">
        <v>180</v>
      </c>
      <c r="D151" s="105" t="s">
        <v>819</v>
      </c>
      <c r="E151" s="81" t="s">
        <v>820</v>
      </c>
      <c r="F151" s="81" t="s">
        <v>937</v>
      </c>
      <c r="G151" s="81" t="s">
        <v>890</v>
      </c>
      <c r="H151" s="108">
        <v>15670</v>
      </c>
      <c r="I151" s="81"/>
      <c r="J151" s="83">
        <v>65.325</v>
      </c>
      <c r="K151" s="83">
        <v>0</v>
      </c>
      <c r="L151" s="84"/>
      <c r="M151" s="109"/>
      <c r="N151" s="109"/>
      <c r="O151" s="109"/>
      <c r="P151" s="81"/>
      <c r="Q151" s="78" t="s">
        <v>822</v>
      </c>
    </row>
    <row r="152" spans="1:17" s="88" customFormat="1" ht="24">
      <c r="A152" s="140">
        <v>133</v>
      </c>
      <c r="B152" s="81" t="s">
        <v>827</v>
      </c>
      <c r="C152" s="105" t="s">
        <v>828</v>
      </c>
      <c r="D152" s="105" t="s">
        <v>829</v>
      </c>
      <c r="E152" s="81" t="s">
        <v>830</v>
      </c>
      <c r="F152" s="81" t="s">
        <v>891</v>
      </c>
      <c r="G152" s="81" t="s">
        <v>890</v>
      </c>
      <c r="H152" s="108">
        <v>15601</v>
      </c>
      <c r="I152" s="81"/>
      <c r="J152" s="83">
        <v>1.5</v>
      </c>
      <c r="K152" s="83">
        <v>0</v>
      </c>
      <c r="L152" s="84"/>
      <c r="M152" s="109"/>
      <c r="N152" s="109"/>
      <c r="O152" s="109"/>
      <c r="P152" s="81"/>
      <c r="Q152" s="78" t="s">
        <v>822</v>
      </c>
    </row>
    <row r="153" spans="1:17" s="88" customFormat="1" ht="24">
      <c r="A153" s="140">
        <v>133</v>
      </c>
      <c r="B153" s="81" t="s">
        <v>831</v>
      </c>
      <c r="C153" s="105" t="s">
        <v>832</v>
      </c>
      <c r="D153" s="105" t="s">
        <v>833</v>
      </c>
      <c r="E153" s="81" t="s">
        <v>834</v>
      </c>
      <c r="F153" s="81" t="s">
        <v>891</v>
      </c>
      <c r="G153" s="81" t="s">
        <v>890</v>
      </c>
      <c r="H153" s="108">
        <v>15601</v>
      </c>
      <c r="I153" s="81"/>
      <c r="J153" s="83">
        <v>1.165</v>
      </c>
      <c r="K153" s="83">
        <v>0</v>
      </c>
      <c r="L153" s="84"/>
      <c r="M153" s="109"/>
      <c r="N153" s="109"/>
      <c r="O153" s="109"/>
      <c r="P153" s="81"/>
      <c r="Q153" s="78" t="s">
        <v>822</v>
      </c>
    </row>
    <row r="154" spans="1:17" s="88" customFormat="1" ht="24">
      <c r="A154" s="140">
        <v>133</v>
      </c>
      <c r="B154" s="81" t="s">
        <v>835</v>
      </c>
      <c r="C154" s="105" t="s">
        <v>836</v>
      </c>
      <c r="D154" s="105" t="s">
        <v>837</v>
      </c>
      <c r="E154" s="81" t="s">
        <v>838</v>
      </c>
      <c r="F154" s="81" t="s">
        <v>891</v>
      </c>
      <c r="G154" s="81" t="s">
        <v>890</v>
      </c>
      <c r="H154" s="108">
        <v>15601</v>
      </c>
      <c r="I154" s="81"/>
      <c r="J154" s="83">
        <v>0.382</v>
      </c>
      <c r="K154" s="83">
        <v>0</v>
      </c>
      <c r="L154" s="84"/>
      <c r="M154" s="109"/>
      <c r="N154" s="109"/>
      <c r="O154" s="109"/>
      <c r="P154" s="81"/>
      <c r="Q154" s="78" t="s">
        <v>822</v>
      </c>
    </row>
    <row r="155" spans="1:17" s="88" customFormat="1" ht="24">
      <c r="A155" s="140">
        <v>133</v>
      </c>
      <c r="B155" s="81" t="s">
        <v>839</v>
      </c>
      <c r="C155" s="105" t="s">
        <v>840</v>
      </c>
      <c r="D155" s="105" t="s">
        <v>841</v>
      </c>
      <c r="E155" s="81" t="s">
        <v>842</v>
      </c>
      <c r="F155" s="81" t="s">
        <v>891</v>
      </c>
      <c r="G155" s="81" t="s">
        <v>890</v>
      </c>
      <c r="H155" s="108">
        <v>15601</v>
      </c>
      <c r="I155" s="81"/>
      <c r="J155" s="83">
        <v>0.402</v>
      </c>
      <c r="K155" s="83">
        <v>0</v>
      </c>
      <c r="L155" s="84"/>
      <c r="M155" s="109"/>
      <c r="N155" s="109"/>
      <c r="O155" s="109"/>
      <c r="P155" s="81"/>
      <c r="Q155" s="78" t="s">
        <v>822</v>
      </c>
    </row>
    <row r="156" spans="1:17" s="88" customFormat="1" ht="24">
      <c r="A156" s="140">
        <v>133</v>
      </c>
      <c r="B156" s="81" t="s">
        <v>843</v>
      </c>
      <c r="C156" s="105" t="s">
        <v>844</v>
      </c>
      <c r="D156" s="105" t="s">
        <v>845</v>
      </c>
      <c r="E156" s="81" t="s">
        <v>846</v>
      </c>
      <c r="F156" s="81" t="s">
        <v>891</v>
      </c>
      <c r="G156" s="81" t="s">
        <v>890</v>
      </c>
      <c r="H156" s="108">
        <v>15601</v>
      </c>
      <c r="I156" s="81"/>
      <c r="J156" s="83">
        <v>0.402</v>
      </c>
      <c r="K156" s="83">
        <v>0</v>
      </c>
      <c r="L156" s="84"/>
      <c r="M156" s="109"/>
      <c r="N156" s="109"/>
      <c r="O156" s="109"/>
      <c r="P156" s="81"/>
      <c r="Q156" s="78" t="s">
        <v>822</v>
      </c>
    </row>
    <row r="157" spans="1:17" s="88" customFormat="1" ht="45">
      <c r="A157" s="140">
        <v>133</v>
      </c>
      <c r="B157" s="81" t="s">
        <v>824</v>
      </c>
      <c r="C157" s="105" t="s">
        <v>825</v>
      </c>
      <c r="E157" s="105" t="s">
        <v>826</v>
      </c>
      <c r="F157" s="81" t="s">
        <v>665</v>
      </c>
      <c r="G157" s="81" t="s">
        <v>890</v>
      </c>
      <c r="H157" s="108">
        <v>15701</v>
      </c>
      <c r="I157" s="81"/>
      <c r="J157" s="83">
        <v>0</v>
      </c>
      <c r="K157" s="83">
        <v>65.325</v>
      </c>
      <c r="L157" s="84"/>
      <c r="M157" s="109"/>
      <c r="N157" s="109"/>
      <c r="O157" s="109"/>
      <c r="P157" s="81"/>
      <c r="Q157" s="78" t="s">
        <v>822</v>
      </c>
    </row>
    <row r="158" spans="1:17" s="88" customFormat="1" ht="36">
      <c r="A158" s="140">
        <v>134</v>
      </c>
      <c r="B158" s="81" t="s">
        <v>953</v>
      </c>
      <c r="C158" s="105" t="s">
        <v>954</v>
      </c>
      <c r="D158" s="105"/>
      <c r="E158" s="81"/>
      <c r="F158" s="81"/>
      <c r="G158" s="81"/>
      <c r="H158" s="108"/>
      <c r="I158" s="81"/>
      <c r="J158" s="83"/>
      <c r="K158" s="83"/>
      <c r="L158" s="84"/>
      <c r="M158" s="109"/>
      <c r="N158" s="109"/>
      <c r="O158" s="109"/>
      <c r="P158" s="81"/>
      <c r="Q158" s="78" t="s">
        <v>952</v>
      </c>
    </row>
    <row r="159" spans="1:17" s="88" customFormat="1" ht="48">
      <c r="A159" s="140">
        <v>135</v>
      </c>
      <c r="B159" s="81" t="s">
        <v>3</v>
      </c>
      <c r="C159" s="105" t="s">
        <v>436</v>
      </c>
      <c r="D159" s="105" t="s">
        <v>4</v>
      </c>
      <c r="E159" s="81" t="s">
        <v>5</v>
      </c>
      <c r="F159" s="81" t="s">
        <v>191</v>
      </c>
      <c r="G159" s="81" t="s">
        <v>890</v>
      </c>
      <c r="H159" s="108">
        <v>15624</v>
      </c>
      <c r="I159" s="81"/>
      <c r="J159" s="83">
        <v>39.6</v>
      </c>
      <c r="K159" s="83">
        <v>36.6</v>
      </c>
      <c r="L159" s="84"/>
      <c r="M159" s="109"/>
      <c r="N159" s="109"/>
      <c r="O159" s="109"/>
      <c r="P159" s="81"/>
      <c r="Q159" s="78" t="s">
        <v>6</v>
      </c>
    </row>
    <row r="160" spans="1:17" s="88" customFormat="1" ht="36">
      <c r="A160" s="140">
        <v>136</v>
      </c>
      <c r="B160" s="81" t="s">
        <v>7</v>
      </c>
      <c r="C160" s="105" t="s">
        <v>225</v>
      </c>
      <c r="D160" s="105" t="s">
        <v>8</v>
      </c>
      <c r="E160" s="81"/>
      <c r="F160" s="81"/>
      <c r="G160" s="81"/>
      <c r="H160" s="108"/>
      <c r="I160" s="81"/>
      <c r="J160" s="83">
        <v>90.55</v>
      </c>
      <c r="K160" s="83">
        <v>90.55</v>
      </c>
      <c r="L160" s="84"/>
      <c r="M160" s="109"/>
      <c r="N160" s="109"/>
      <c r="O160" s="109"/>
      <c r="P160" s="81"/>
      <c r="Q160" s="78" t="s">
        <v>9</v>
      </c>
    </row>
    <row r="161" spans="1:17" s="88" customFormat="1" ht="24">
      <c r="A161" s="140">
        <v>137</v>
      </c>
      <c r="B161" s="81" t="s">
        <v>953</v>
      </c>
      <c r="C161" s="105" t="s">
        <v>954</v>
      </c>
      <c r="D161" s="105" t="s">
        <v>10</v>
      </c>
      <c r="E161" s="81" t="s">
        <v>11</v>
      </c>
      <c r="F161" s="81" t="s">
        <v>312</v>
      </c>
      <c r="G161" s="81" t="s">
        <v>890</v>
      </c>
      <c r="H161" s="108">
        <v>15650</v>
      </c>
      <c r="I161" s="81"/>
      <c r="J161" s="83">
        <v>34</v>
      </c>
      <c r="K161" s="83">
        <v>34</v>
      </c>
      <c r="L161" s="84"/>
      <c r="M161" s="109"/>
      <c r="N161" s="109"/>
      <c r="O161" s="109"/>
      <c r="P161" s="81"/>
      <c r="Q161" s="78" t="s">
        <v>204</v>
      </c>
    </row>
    <row r="162" spans="1:17" s="88" customFormat="1" ht="36" customHeight="1">
      <c r="A162" s="140">
        <v>138</v>
      </c>
      <c r="B162" s="81" t="s">
        <v>12</v>
      </c>
      <c r="C162" s="105" t="s">
        <v>122</v>
      </c>
      <c r="D162" s="105" t="s">
        <v>13</v>
      </c>
      <c r="E162" s="81" t="s">
        <v>14</v>
      </c>
      <c r="F162" s="81" t="s">
        <v>312</v>
      </c>
      <c r="G162" s="81" t="s">
        <v>890</v>
      </c>
      <c r="H162" s="108">
        <v>15650</v>
      </c>
      <c r="I162" s="81"/>
      <c r="J162" s="83">
        <v>41.1</v>
      </c>
      <c r="K162" s="83">
        <v>41.1</v>
      </c>
      <c r="L162" s="84"/>
      <c r="M162" s="109"/>
      <c r="N162" s="109"/>
      <c r="O162" s="109"/>
      <c r="P162" s="81"/>
      <c r="Q162" s="78" t="s">
        <v>15</v>
      </c>
    </row>
    <row r="163" spans="1:17" s="88" customFormat="1" ht="24">
      <c r="A163" s="140">
        <v>139</v>
      </c>
      <c r="B163" s="81" t="s">
        <v>16</v>
      </c>
      <c r="C163" s="105" t="s">
        <v>436</v>
      </c>
      <c r="D163" s="105" t="s">
        <v>17</v>
      </c>
      <c r="E163" s="81" t="s">
        <v>5</v>
      </c>
      <c r="F163" s="81" t="s">
        <v>191</v>
      </c>
      <c r="G163" s="81" t="s">
        <v>890</v>
      </c>
      <c r="H163" s="108">
        <v>15624</v>
      </c>
      <c r="I163" s="81"/>
      <c r="J163" s="83">
        <v>5.75</v>
      </c>
      <c r="K163" s="83">
        <v>5.75</v>
      </c>
      <c r="L163" s="84"/>
      <c r="M163" s="109"/>
      <c r="N163" s="109"/>
      <c r="O163" s="109"/>
      <c r="P163" s="81"/>
      <c r="Q163" s="78" t="s">
        <v>18</v>
      </c>
    </row>
    <row r="164" spans="1:17" s="88" customFormat="1" ht="24">
      <c r="A164" s="140">
        <v>140</v>
      </c>
      <c r="B164" s="81" t="s">
        <v>19</v>
      </c>
      <c r="C164" s="105" t="s">
        <v>20</v>
      </c>
      <c r="D164" s="105" t="s">
        <v>401</v>
      </c>
      <c r="E164" s="81" t="s">
        <v>21</v>
      </c>
      <c r="F164" s="81" t="s">
        <v>937</v>
      </c>
      <c r="G164" s="81" t="s">
        <v>890</v>
      </c>
      <c r="H164" s="108">
        <v>15670</v>
      </c>
      <c r="I164" s="81"/>
      <c r="J164" s="83">
        <v>17.1</v>
      </c>
      <c r="K164" s="83">
        <v>17.1</v>
      </c>
      <c r="L164" s="84"/>
      <c r="M164" s="109"/>
      <c r="N164" s="109"/>
      <c r="O164" s="109"/>
      <c r="P164" s="81"/>
      <c r="Q164" s="78" t="s">
        <v>22</v>
      </c>
    </row>
    <row r="165" spans="1:17" s="88" customFormat="1" ht="36">
      <c r="A165" s="140">
        <v>141</v>
      </c>
      <c r="B165" s="81" t="s">
        <v>23</v>
      </c>
      <c r="C165" s="105" t="s">
        <v>24</v>
      </c>
      <c r="D165" s="105" t="s">
        <v>25</v>
      </c>
      <c r="E165" s="81" t="s">
        <v>26</v>
      </c>
      <c r="F165" s="81" t="s">
        <v>891</v>
      </c>
      <c r="G165" s="81" t="s">
        <v>890</v>
      </c>
      <c r="H165" s="108">
        <v>15601</v>
      </c>
      <c r="I165" s="81"/>
      <c r="J165" s="83">
        <v>21.295</v>
      </c>
      <c r="K165" s="83">
        <v>21.295</v>
      </c>
      <c r="L165" s="84"/>
      <c r="M165" s="109"/>
      <c r="N165" s="109"/>
      <c r="O165" s="109"/>
      <c r="P165" s="81"/>
      <c r="Q165" s="78" t="s">
        <v>205</v>
      </c>
    </row>
    <row r="166" spans="1:17" s="88" customFormat="1" ht="36">
      <c r="A166" s="140">
        <v>142</v>
      </c>
      <c r="B166" s="81" t="s">
        <v>27</v>
      </c>
      <c r="C166" s="105" t="s">
        <v>24</v>
      </c>
      <c r="D166" s="105" t="s">
        <v>28</v>
      </c>
      <c r="E166" s="81" t="s">
        <v>29</v>
      </c>
      <c r="F166" s="81" t="s">
        <v>30</v>
      </c>
      <c r="G166" s="81" t="s">
        <v>890</v>
      </c>
      <c r="H166" s="108">
        <v>15670</v>
      </c>
      <c r="I166" s="81"/>
      <c r="J166" s="83">
        <v>1.5</v>
      </c>
      <c r="K166" s="83">
        <v>1.5</v>
      </c>
      <c r="L166" s="84"/>
      <c r="M166" s="109"/>
      <c r="N166" s="109"/>
      <c r="O166" s="109"/>
      <c r="P166" s="81"/>
      <c r="Q166" s="78" t="s">
        <v>206</v>
      </c>
    </row>
    <row r="167" spans="1:17" s="88" customFormat="1" ht="24">
      <c r="A167" s="140">
        <v>143</v>
      </c>
      <c r="B167" s="81" t="s">
        <v>31</v>
      </c>
      <c r="C167" s="105" t="s">
        <v>32</v>
      </c>
      <c r="D167" s="105" t="s">
        <v>33</v>
      </c>
      <c r="E167" s="81" t="s">
        <v>34</v>
      </c>
      <c r="F167" s="81" t="s">
        <v>937</v>
      </c>
      <c r="G167" s="81" t="s">
        <v>890</v>
      </c>
      <c r="H167" s="108">
        <v>15670</v>
      </c>
      <c r="I167" s="81"/>
      <c r="J167" s="83">
        <v>3.6</v>
      </c>
      <c r="K167" s="83">
        <v>3.6</v>
      </c>
      <c r="L167" s="84"/>
      <c r="M167" s="109"/>
      <c r="N167" s="109"/>
      <c r="O167" s="109"/>
      <c r="P167" s="81"/>
      <c r="Q167" s="78" t="s">
        <v>35</v>
      </c>
    </row>
    <row r="168" spans="1:17" s="88" customFormat="1" ht="24">
      <c r="A168" s="140">
        <v>144</v>
      </c>
      <c r="B168" s="81" t="s">
        <v>36</v>
      </c>
      <c r="C168" s="105" t="s">
        <v>32</v>
      </c>
      <c r="D168" s="105" t="s">
        <v>33</v>
      </c>
      <c r="E168" s="81" t="s">
        <v>34</v>
      </c>
      <c r="F168" s="81" t="s">
        <v>937</v>
      </c>
      <c r="G168" s="81" t="s">
        <v>890</v>
      </c>
      <c r="H168" s="108">
        <v>15670</v>
      </c>
      <c r="I168" s="81"/>
      <c r="J168" s="83">
        <v>25.654</v>
      </c>
      <c r="K168" s="83">
        <v>25.654</v>
      </c>
      <c r="L168" s="84"/>
      <c r="M168" s="109"/>
      <c r="N168" s="109"/>
      <c r="O168" s="109"/>
      <c r="P168" s="81"/>
      <c r="Q168" s="78" t="s">
        <v>35</v>
      </c>
    </row>
    <row r="169" spans="1:17" s="88" customFormat="1" ht="24">
      <c r="A169" s="140">
        <v>145</v>
      </c>
      <c r="B169" s="81" t="s">
        <v>37</v>
      </c>
      <c r="C169" s="105" t="s">
        <v>689</v>
      </c>
      <c r="D169" s="105" t="s">
        <v>38</v>
      </c>
      <c r="E169" s="81" t="s">
        <v>39</v>
      </c>
      <c r="F169" s="81" t="s">
        <v>312</v>
      </c>
      <c r="G169" s="81" t="s">
        <v>890</v>
      </c>
      <c r="H169" s="108">
        <v>15650</v>
      </c>
      <c r="I169" s="81"/>
      <c r="J169" s="83">
        <v>0.707</v>
      </c>
      <c r="K169" s="83">
        <v>0.707</v>
      </c>
      <c r="L169" s="84"/>
      <c r="M169" s="109"/>
      <c r="N169" s="109"/>
      <c r="O169" s="109"/>
      <c r="P169" s="81"/>
      <c r="Q169" s="78" t="s">
        <v>40</v>
      </c>
    </row>
    <row r="170" spans="1:17" s="88" customFormat="1" ht="24">
      <c r="A170" s="140">
        <v>146</v>
      </c>
      <c r="B170" s="81" t="s">
        <v>41</v>
      </c>
      <c r="C170" s="105" t="s">
        <v>689</v>
      </c>
      <c r="D170" s="105" t="s">
        <v>38</v>
      </c>
      <c r="E170" s="81" t="s">
        <v>39</v>
      </c>
      <c r="F170" s="81" t="s">
        <v>312</v>
      </c>
      <c r="G170" s="81" t="s">
        <v>890</v>
      </c>
      <c r="H170" s="108">
        <v>15650</v>
      </c>
      <c r="I170" s="81"/>
      <c r="J170" s="83">
        <v>22.956</v>
      </c>
      <c r="K170" s="83">
        <v>22.956</v>
      </c>
      <c r="L170" s="84"/>
      <c r="M170" s="109"/>
      <c r="N170" s="109"/>
      <c r="O170" s="109"/>
      <c r="P170" s="81"/>
      <c r="Q170" s="78" t="s">
        <v>40</v>
      </c>
    </row>
    <row r="171" spans="1:17" s="88" customFormat="1" ht="36">
      <c r="A171" s="140">
        <v>147</v>
      </c>
      <c r="B171" s="81" t="s">
        <v>42</v>
      </c>
      <c r="C171" s="105" t="s">
        <v>440</v>
      </c>
      <c r="D171" s="105" t="s">
        <v>43</v>
      </c>
      <c r="E171" s="81" t="s">
        <v>44</v>
      </c>
      <c r="F171" s="81" t="s">
        <v>768</v>
      </c>
      <c r="G171" s="81" t="s">
        <v>890</v>
      </c>
      <c r="H171" s="108">
        <v>15662</v>
      </c>
      <c r="I171" s="81"/>
      <c r="J171" s="83">
        <v>13.362</v>
      </c>
      <c r="K171" s="83">
        <v>13.362</v>
      </c>
      <c r="L171" s="84"/>
      <c r="M171" s="109"/>
      <c r="N171" s="109"/>
      <c r="O171" s="109"/>
      <c r="P171" s="81"/>
      <c r="Q171" s="78" t="s">
        <v>45</v>
      </c>
    </row>
    <row r="172" spans="1:17" s="88" customFormat="1" ht="12">
      <c r="A172" s="140"/>
      <c r="B172" s="81"/>
      <c r="C172" s="105"/>
      <c r="D172" s="105"/>
      <c r="E172" s="81"/>
      <c r="F172" s="81"/>
      <c r="G172" s="81"/>
      <c r="H172" s="108"/>
      <c r="I172" s="81"/>
      <c r="J172" s="83"/>
      <c r="K172" s="83"/>
      <c r="L172" s="84"/>
      <c r="M172" s="109"/>
      <c r="N172" s="109"/>
      <c r="O172" s="109"/>
      <c r="P172" s="81"/>
      <c r="Q172" s="78"/>
    </row>
    <row r="173" spans="1:17" s="88" customFormat="1" ht="12">
      <c r="A173" s="140"/>
      <c r="B173" s="81"/>
      <c r="C173" s="105"/>
      <c r="D173" s="105"/>
      <c r="E173" s="81"/>
      <c r="F173" s="81"/>
      <c r="G173" s="81"/>
      <c r="H173" s="108"/>
      <c r="I173" s="81"/>
      <c r="J173" s="83"/>
      <c r="K173" s="83"/>
      <c r="L173" s="84"/>
      <c r="M173" s="109"/>
      <c r="N173" s="109"/>
      <c r="O173" s="109"/>
      <c r="P173" s="81"/>
      <c r="Q173" s="78"/>
    </row>
    <row r="174" spans="1:17" s="88" customFormat="1" ht="12">
      <c r="A174" s="140"/>
      <c r="B174" s="81"/>
      <c r="C174" s="105"/>
      <c r="D174" s="105"/>
      <c r="E174" s="81"/>
      <c r="F174" s="81"/>
      <c r="G174" s="81"/>
      <c r="H174" s="108"/>
      <c r="I174" s="81"/>
      <c r="J174" s="83"/>
      <c r="K174" s="83"/>
      <c r="L174" s="84"/>
      <c r="M174" s="109"/>
      <c r="N174" s="109"/>
      <c r="O174" s="109"/>
      <c r="P174" s="81"/>
      <c r="Q174" s="78"/>
    </row>
    <row r="175" spans="1:17" s="88" customFormat="1" ht="12">
      <c r="A175" s="140"/>
      <c r="B175" s="81"/>
      <c r="C175" s="105"/>
      <c r="D175" s="105"/>
      <c r="E175" s="81"/>
      <c r="F175" s="81"/>
      <c r="G175" s="81"/>
      <c r="H175" s="108"/>
      <c r="I175" s="81"/>
      <c r="J175" s="83"/>
      <c r="K175" s="83"/>
      <c r="L175" s="84"/>
      <c r="M175" s="109"/>
      <c r="N175" s="109"/>
      <c r="O175" s="109"/>
      <c r="P175" s="81"/>
      <c r="Q175" s="78"/>
    </row>
    <row r="176" spans="1:17" s="130" customFormat="1" ht="12.75">
      <c r="A176" s="131"/>
      <c r="B176" s="49"/>
      <c r="C176" s="49"/>
      <c r="D176" s="49"/>
      <c r="E176" s="49"/>
      <c r="F176" s="49"/>
      <c r="G176" s="49"/>
      <c r="H176" s="126"/>
      <c r="I176" s="49"/>
      <c r="J176" s="127"/>
      <c r="K176" s="127"/>
      <c r="L176" s="128"/>
      <c r="M176" s="35"/>
      <c r="N176" s="35"/>
      <c r="O176" s="35"/>
      <c r="P176" s="49"/>
      <c r="Q176" s="129"/>
    </row>
    <row r="177" spans="1:17" s="4" customFormat="1" ht="13.5" thickBot="1">
      <c r="A177" s="13" t="s">
        <v>933</v>
      </c>
      <c r="B177" s="8"/>
      <c r="C177" s="8"/>
      <c r="D177" s="8"/>
      <c r="E177" s="8"/>
      <c r="F177" s="8"/>
      <c r="G177" s="8"/>
      <c r="H177"/>
      <c r="I177" s="8"/>
      <c r="J177" s="65">
        <f>SUM(J4:J73)</f>
        <v>4718.394300000001</v>
      </c>
      <c r="K177" s="65">
        <f>SUM(K4:K176)</f>
        <v>9102.316199999996</v>
      </c>
      <c r="L177" s="56">
        <f>SUM(L4:L176)</f>
        <v>3258.8639999999996</v>
      </c>
      <c r="M177" s="43">
        <f>SUM(M4:M176)</f>
        <v>0</v>
      </c>
      <c r="N177" s="25">
        <f>SUM(N4:N176)</f>
        <v>19554.858</v>
      </c>
      <c r="O177" s="25">
        <f>SUM(O4:O176)</f>
        <v>0</v>
      </c>
      <c r="P177" s="8"/>
      <c r="Q177" s="10"/>
    </row>
    <row r="178" spans="1:17" s="4" customFormat="1" ht="13.5" thickTop="1">
      <c r="A178" s="13"/>
      <c r="B178" s="8"/>
      <c r="C178" s="8"/>
      <c r="D178" s="8"/>
      <c r="E178" s="8"/>
      <c r="F178" s="8"/>
      <c r="G178" s="8"/>
      <c r="H178"/>
      <c r="I178" s="8"/>
      <c r="J178" s="61"/>
      <c r="K178" s="61"/>
      <c r="L178" s="137">
        <f>SUM(L177/K177)</f>
        <v>0.35802579567605014</v>
      </c>
      <c r="M178" s="44"/>
      <c r="N178" s="9"/>
      <c r="O178" s="9"/>
      <c r="P178" s="8"/>
      <c r="Q178" s="10"/>
    </row>
    <row r="179" spans="1:17" s="4" customFormat="1" ht="12.75">
      <c r="A179" s="13"/>
      <c r="B179" s="8"/>
      <c r="C179" s="8"/>
      <c r="D179" s="8"/>
      <c r="E179" s="8"/>
      <c r="F179" s="8"/>
      <c r="G179" s="8"/>
      <c r="H179"/>
      <c r="I179" s="8"/>
      <c r="J179" s="61"/>
      <c r="K179" s="61"/>
      <c r="L179" s="44"/>
      <c r="M179" s="44"/>
      <c r="N179" s="9"/>
      <c r="O179" s="9"/>
      <c r="P179" s="8"/>
      <c r="Q179" s="10"/>
    </row>
    <row r="180" spans="1:17" s="4" customFormat="1" ht="12.75">
      <c r="A180" s="13"/>
      <c r="B180" s="8"/>
      <c r="C180" s="8"/>
      <c r="D180" s="8"/>
      <c r="E180" s="8"/>
      <c r="F180" s="8"/>
      <c r="G180" s="8"/>
      <c r="H180"/>
      <c r="I180" s="8"/>
      <c r="J180" s="61"/>
      <c r="K180" s="61"/>
      <c r="L180" s="44"/>
      <c r="M180" s="44"/>
      <c r="N180" s="9"/>
      <c r="O180" s="9"/>
      <c r="P180" s="8"/>
      <c r="Q180" s="10"/>
    </row>
    <row r="181" spans="1:17" s="4" customFormat="1" ht="12.75">
      <c r="A181" s="13"/>
      <c r="B181" s="8"/>
      <c r="C181" s="8"/>
      <c r="D181" s="8"/>
      <c r="E181" s="8"/>
      <c r="F181" s="8"/>
      <c r="G181" s="8"/>
      <c r="H181"/>
      <c r="I181" s="8"/>
      <c r="J181" s="61"/>
      <c r="K181" s="61"/>
      <c r="L181" s="44"/>
      <c r="M181" s="44"/>
      <c r="N181" s="9"/>
      <c r="O181" s="9"/>
      <c r="P181" s="8"/>
      <c r="Q181" s="10"/>
    </row>
    <row r="182" spans="1:17" s="4" customFormat="1" ht="12.75">
      <c r="A182" s="13"/>
      <c r="B182" s="8"/>
      <c r="C182" s="8" t="s">
        <v>338</v>
      </c>
      <c r="D182" s="8"/>
      <c r="E182" s="8"/>
      <c r="F182" s="8"/>
      <c r="G182" s="8"/>
      <c r="H182"/>
      <c r="I182" s="8"/>
      <c r="J182" s="61"/>
      <c r="K182" s="61"/>
      <c r="L182" s="44"/>
      <c r="M182" s="44"/>
      <c r="N182" s="9"/>
      <c r="O182" s="9"/>
      <c r="P182" s="8"/>
      <c r="Q182" s="10"/>
    </row>
    <row r="183" spans="1:17" s="4" customFormat="1" ht="12.75">
      <c r="A183" s="13"/>
      <c r="B183" s="8"/>
      <c r="C183" s="8"/>
      <c r="D183" s="8"/>
      <c r="E183" s="8"/>
      <c r="F183" s="8"/>
      <c r="G183" s="8"/>
      <c r="H183"/>
      <c r="I183" s="8"/>
      <c r="J183" s="61"/>
      <c r="K183" s="61"/>
      <c r="L183" s="44"/>
      <c r="M183" s="44"/>
      <c r="N183" s="9"/>
      <c r="O183" s="9"/>
      <c r="P183" s="8"/>
      <c r="Q183" s="10"/>
    </row>
    <row r="184" spans="1:17" s="4" customFormat="1" ht="12.75">
      <c r="A184" s="13"/>
      <c r="B184" s="8"/>
      <c r="C184" s="8" t="s">
        <v>339</v>
      </c>
      <c r="D184" s="8" t="s">
        <v>344</v>
      </c>
      <c r="E184" s="8" t="s">
        <v>349</v>
      </c>
      <c r="F184" s="8" t="s">
        <v>354</v>
      </c>
      <c r="G184" s="8"/>
      <c r="H184"/>
      <c r="I184" s="8"/>
      <c r="J184" s="61"/>
      <c r="K184" s="61"/>
      <c r="L184" s="44"/>
      <c r="M184" s="44"/>
      <c r="N184" s="9"/>
      <c r="O184" s="9"/>
      <c r="P184" s="8"/>
      <c r="Q184" s="10"/>
    </row>
    <row r="185" spans="1:17" s="4" customFormat="1" ht="12.75">
      <c r="A185" s="13"/>
      <c r="B185" s="8"/>
      <c r="C185" s="8" t="s">
        <v>340</v>
      </c>
      <c r="D185" s="8" t="s">
        <v>345</v>
      </c>
      <c r="E185" s="8" t="s">
        <v>350</v>
      </c>
      <c r="F185" s="8"/>
      <c r="G185" s="8"/>
      <c r="H185"/>
      <c r="I185" s="8"/>
      <c r="J185" s="61"/>
      <c r="K185" s="61"/>
      <c r="L185" s="44"/>
      <c r="M185" s="44"/>
      <c r="N185" s="9"/>
      <c r="O185" s="9"/>
      <c r="P185" s="8"/>
      <c r="Q185" s="10"/>
    </row>
    <row r="186" spans="1:17" s="4" customFormat="1" ht="12.75">
      <c r="A186" s="13"/>
      <c r="B186" s="8"/>
      <c r="C186" s="8" t="s">
        <v>341</v>
      </c>
      <c r="D186" s="8" t="s">
        <v>346</v>
      </c>
      <c r="E186" s="8" t="s">
        <v>351</v>
      </c>
      <c r="F186" s="8"/>
      <c r="G186" s="8"/>
      <c r="H186"/>
      <c r="I186" s="8"/>
      <c r="J186" s="61"/>
      <c r="K186" s="61"/>
      <c r="L186" s="44"/>
      <c r="M186" s="44"/>
      <c r="N186" s="9"/>
      <c r="O186" s="9"/>
      <c r="P186" s="8"/>
      <c r="Q186" s="10"/>
    </row>
    <row r="187" spans="1:17" s="4" customFormat="1" ht="12.75">
      <c r="A187" s="13"/>
      <c r="B187" s="8"/>
      <c r="C187" s="8" t="s">
        <v>342</v>
      </c>
      <c r="D187" s="8" t="s">
        <v>347</v>
      </c>
      <c r="E187" s="8" t="s">
        <v>352</v>
      </c>
      <c r="F187" s="8"/>
      <c r="G187" s="8"/>
      <c r="H187"/>
      <c r="I187" s="8"/>
      <c r="J187" s="61"/>
      <c r="K187" s="61"/>
      <c r="L187" s="44"/>
      <c r="M187" s="44"/>
      <c r="N187" s="9"/>
      <c r="O187" s="9"/>
      <c r="P187" s="8"/>
      <c r="Q187" s="10"/>
    </row>
    <row r="188" spans="1:17" s="4" customFormat="1" ht="12.75">
      <c r="A188" s="13"/>
      <c r="B188" s="8"/>
      <c r="C188" s="8" t="s">
        <v>343</v>
      </c>
      <c r="D188" s="8" t="s">
        <v>348</v>
      </c>
      <c r="E188" s="8" t="s">
        <v>353</v>
      </c>
      <c r="F188" s="8"/>
      <c r="G188" s="8"/>
      <c r="H188"/>
      <c r="I188" s="8"/>
      <c r="J188" s="61"/>
      <c r="K188" s="61"/>
      <c r="L188" s="44"/>
      <c r="M188" s="44"/>
      <c r="N188" s="9"/>
      <c r="O188" s="9"/>
      <c r="P188" s="8"/>
      <c r="Q188" s="10"/>
    </row>
    <row r="189" spans="1:17" s="4" customFormat="1" ht="12.75">
      <c r="A189" s="13"/>
      <c r="B189" s="8"/>
      <c r="C189" s="8"/>
      <c r="D189" s="8"/>
      <c r="E189" s="8" t="s">
        <v>280</v>
      </c>
      <c r="F189" s="8"/>
      <c r="G189" s="8"/>
      <c r="H189"/>
      <c r="I189" s="8"/>
      <c r="J189" s="66"/>
      <c r="K189" s="61"/>
      <c r="L189" s="44"/>
      <c r="M189" s="44"/>
      <c r="N189" s="9"/>
      <c r="O189" s="9"/>
      <c r="P189" s="8"/>
      <c r="Q189" s="10"/>
    </row>
    <row r="190" spans="1:17" s="4" customFormat="1" ht="12.75">
      <c r="A190" s="13" t="s">
        <v>591</v>
      </c>
      <c r="B190" s="8"/>
      <c r="C190" s="8"/>
      <c r="D190" s="8"/>
      <c r="E190" s="8"/>
      <c r="F190" s="8"/>
      <c r="G190" s="8"/>
      <c r="H190"/>
      <c r="I190" s="8"/>
      <c r="J190" s="66"/>
      <c r="K190" s="61"/>
      <c r="L190" s="44"/>
      <c r="M190" s="44"/>
      <c r="N190" s="9"/>
      <c r="O190" s="9"/>
      <c r="P190" s="8"/>
      <c r="Q190" s="10"/>
    </row>
    <row r="191" spans="1:17" s="4" customFormat="1" ht="12.75">
      <c r="A191" s="13"/>
      <c r="B191" s="8"/>
      <c r="C191" s="8"/>
      <c r="D191" s="8"/>
      <c r="E191" s="8"/>
      <c r="F191" s="8"/>
      <c r="G191" s="8"/>
      <c r="H191"/>
      <c r="I191" s="8"/>
      <c r="J191" s="66"/>
      <c r="K191" s="61"/>
      <c r="L191" s="44"/>
      <c r="M191" s="44"/>
      <c r="N191" s="9"/>
      <c r="O191" s="9"/>
      <c r="P191" s="8"/>
      <c r="Q191" s="10"/>
    </row>
    <row r="192" spans="1:17" s="4" customFormat="1" ht="12.75">
      <c r="A192" s="13"/>
      <c r="B192" s="8"/>
      <c r="C192" s="8"/>
      <c r="D192" s="8"/>
      <c r="E192" s="8"/>
      <c r="F192" s="8"/>
      <c r="G192" s="8"/>
      <c r="H192"/>
      <c r="I192" s="8"/>
      <c r="J192" s="66"/>
      <c r="K192" s="61"/>
      <c r="L192" s="44"/>
      <c r="M192" s="44"/>
      <c r="N192" s="9"/>
      <c r="O192" s="9"/>
      <c r="P192" s="8"/>
      <c r="Q192" s="10"/>
    </row>
    <row r="193" spans="1:17" s="4" customFormat="1" ht="12.75">
      <c r="A193" s="14"/>
      <c r="B193" s="2" t="s">
        <v>287</v>
      </c>
      <c r="C193" s="2"/>
      <c r="D193" s="2"/>
      <c r="E193"/>
      <c r="F193"/>
      <c r="G193"/>
      <c r="H193"/>
      <c r="I193"/>
      <c r="J193" s="61" t="s">
        <v>284</v>
      </c>
      <c r="K193" s="61" t="s">
        <v>285</v>
      </c>
      <c r="L193" s="39" t="s">
        <v>282</v>
      </c>
      <c r="M193" s="39" t="s">
        <v>282</v>
      </c>
      <c r="N193" s="26" t="s">
        <v>893</v>
      </c>
      <c r="O193" t="s">
        <v>893</v>
      </c>
      <c r="P193"/>
      <c r="Q193" s="7" t="s">
        <v>286</v>
      </c>
    </row>
    <row r="194" spans="1:17" s="4" customFormat="1" ht="12.75">
      <c r="A194" s="14"/>
      <c r="B194"/>
      <c r="C194"/>
      <c r="D194"/>
      <c r="E194"/>
      <c r="F194"/>
      <c r="G194"/>
      <c r="H194"/>
      <c r="I194"/>
      <c r="J194" s="61" t="s">
        <v>281</v>
      </c>
      <c r="K194" s="61" t="s">
        <v>281</v>
      </c>
      <c r="L194" s="39" t="s">
        <v>283</v>
      </c>
      <c r="M194" s="39" t="s">
        <v>894</v>
      </c>
      <c r="N194" s="26" t="s">
        <v>896</v>
      </c>
      <c r="O194" t="s">
        <v>894</v>
      </c>
      <c r="P194"/>
      <c r="Q194" s="7"/>
    </row>
    <row r="195" spans="1:17" s="4" customFormat="1" ht="12.75">
      <c r="A195" s="17"/>
      <c r="B195" s="18"/>
      <c r="C195" s="18"/>
      <c r="D195" s="18"/>
      <c r="E195" s="18"/>
      <c r="F195" s="18"/>
      <c r="G195" s="18"/>
      <c r="H195" s="21"/>
      <c r="I195" s="18"/>
      <c r="J195" s="67"/>
      <c r="K195" s="68"/>
      <c r="L195" s="45"/>
      <c r="M195" s="45"/>
      <c r="N195" s="18"/>
      <c r="O195" s="18"/>
      <c r="P195" s="18"/>
      <c r="Q195" s="19"/>
    </row>
    <row r="196" spans="1:17" s="90" customFormat="1" ht="56.25">
      <c r="A196" s="93" t="s">
        <v>288</v>
      </c>
      <c r="B196" s="71" t="s">
        <v>858</v>
      </c>
      <c r="C196" s="71" t="s">
        <v>772</v>
      </c>
      <c r="D196" s="71" t="s">
        <v>773</v>
      </c>
      <c r="E196" s="71" t="s">
        <v>774</v>
      </c>
      <c r="F196" s="71" t="s">
        <v>937</v>
      </c>
      <c r="G196" s="71" t="s">
        <v>890</v>
      </c>
      <c r="H196" s="90">
        <v>15670</v>
      </c>
      <c r="I196" s="104" t="s">
        <v>365</v>
      </c>
      <c r="J196" s="91">
        <v>1100</v>
      </c>
      <c r="K196" s="91">
        <v>1100</v>
      </c>
      <c r="L196" s="92">
        <v>1100</v>
      </c>
      <c r="M196" s="100">
        <v>0</v>
      </c>
      <c r="N196" s="101">
        <v>1</v>
      </c>
      <c r="O196" s="101">
        <v>0</v>
      </c>
      <c r="P196" s="71" t="s">
        <v>588</v>
      </c>
      <c r="Q196" s="89" t="s">
        <v>908</v>
      </c>
    </row>
    <row r="197" spans="1:17" s="111" customFormat="1" ht="78.75">
      <c r="A197" s="110" t="s">
        <v>289</v>
      </c>
      <c r="B197" s="104" t="s">
        <v>873</v>
      </c>
      <c r="C197" s="104" t="s">
        <v>775</v>
      </c>
      <c r="D197" s="104" t="s">
        <v>776</v>
      </c>
      <c r="E197" s="104" t="s">
        <v>777</v>
      </c>
      <c r="F197" s="104" t="s">
        <v>937</v>
      </c>
      <c r="G197" s="104" t="s">
        <v>890</v>
      </c>
      <c r="H197" s="111">
        <v>15670</v>
      </c>
      <c r="I197" s="104" t="s">
        <v>337</v>
      </c>
      <c r="J197" s="112">
        <v>1450</v>
      </c>
      <c r="K197" s="113">
        <v>1450</v>
      </c>
      <c r="L197" s="114">
        <v>1450</v>
      </c>
      <c r="M197" s="115"/>
      <c r="N197" s="116">
        <v>1</v>
      </c>
      <c r="O197" s="116"/>
      <c r="P197" s="104" t="s">
        <v>588</v>
      </c>
      <c r="Q197" s="117" t="s">
        <v>62</v>
      </c>
    </row>
    <row r="198" spans="1:17" s="90" customFormat="1" ht="36">
      <c r="A198" s="93" t="s">
        <v>880</v>
      </c>
      <c r="B198" s="71" t="s">
        <v>615</v>
      </c>
      <c r="C198" s="71" t="s">
        <v>791</v>
      </c>
      <c r="D198" s="71" t="s">
        <v>792</v>
      </c>
      <c r="E198" s="71" t="s">
        <v>644</v>
      </c>
      <c r="F198" s="71" t="s">
        <v>937</v>
      </c>
      <c r="G198" s="71" t="s">
        <v>890</v>
      </c>
      <c r="H198" s="90">
        <v>15670</v>
      </c>
      <c r="I198" s="71" t="s">
        <v>645</v>
      </c>
      <c r="J198" s="102"/>
      <c r="K198" s="91"/>
      <c r="L198" s="92"/>
      <c r="M198" s="100"/>
      <c r="N198" s="101">
        <v>1</v>
      </c>
      <c r="O198" s="101"/>
      <c r="P198" s="71" t="s">
        <v>588</v>
      </c>
      <c r="Q198" s="89" t="s">
        <v>909</v>
      </c>
    </row>
    <row r="199" spans="1:17" s="90" customFormat="1" ht="36">
      <c r="A199" s="93" t="s">
        <v>881</v>
      </c>
      <c r="B199" s="71" t="s">
        <v>616</v>
      </c>
      <c r="C199" s="71" t="s">
        <v>791</v>
      </c>
      <c r="D199" s="71" t="s">
        <v>792</v>
      </c>
      <c r="E199" s="71" t="s">
        <v>644</v>
      </c>
      <c r="F199" s="71" t="s">
        <v>937</v>
      </c>
      <c r="G199" s="71" t="s">
        <v>890</v>
      </c>
      <c r="H199" s="90">
        <v>15670</v>
      </c>
      <c r="I199" s="71" t="s">
        <v>645</v>
      </c>
      <c r="J199" s="102"/>
      <c r="K199" s="91"/>
      <c r="L199" s="92"/>
      <c r="M199" s="100"/>
      <c r="N199" s="101">
        <v>1</v>
      </c>
      <c r="O199" s="101"/>
      <c r="P199" s="71" t="s">
        <v>588</v>
      </c>
      <c r="Q199" s="89" t="s">
        <v>910</v>
      </c>
    </row>
    <row r="200" spans="1:17" s="90" customFormat="1" ht="36">
      <c r="A200" s="93" t="s">
        <v>882</v>
      </c>
      <c r="B200" s="71" t="s">
        <v>869</v>
      </c>
      <c r="C200" s="71" t="s">
        <v>195</v>
      </c>
      <c r="D200" s="71" t="s">
        <v>810</v>
      </c>
      <c r="E200" s="71" t="s">
        <v>811</v>
      </c>
      <c r="F200" s="71" t="s">
        <v>891</v>
      </c>
      <c r="G200" s="71" t="s">
        <v>890</v>
      </c>
      <c r="H200" s="90">
        <v>15601</v>
      </c>
      <c r="I200" s="71" t="s">
        <v>812</v>
      </c>
      <c r="J200" s="102"/>
      <c r="K200" s="91"/>
      <c r="L200" s="92"/>
      <c r="M200" s="100"/>
      <c r="N200" s="101">
        <v>1</v>
      </c>
      <c r="O200" s="101"/>
      <c r="P200" s="71" t="s">
        <v>588</v>
      </c>
      <c r="Q200" s="89" t="s">
        <v>911</v>
      </c>
    </row>
    <row r="201" spans="1:17" s="79" customFormat="1" ht="48">
      <c r="A201" s="70" t="s">
        <v>586</v>
      </c>
      <c r="B201" s="71" t="s">
        <v>486</v>
      </c>
      <c r="C201" s="71" t="s">
        <v>182</v>
      </c>
      <c r="D201" s="71" t="s">
        <v>487</v>
      </c>
      <c r="E201" s="71" t="s">
        <v>488</v>
      </c>
      <c r="F201" s="71" t="s">
        <v>891</v>
      </c>
      <c r="G201" s="71" t="s">
        <v>890</v>
      </c>
      <c r="H201" s="72">
        <v>15601</v>
      </c>
      <c r="I201" s="71" t="s">
        <v>520</v>
      </c>
      <c r="J201" s="73">
        <v>45</v>
      </c>
      <c r="K201" s="73">
        <v>45</v>
      </c>
      <c r="L201" s="74">
        <v>45</v>
      </c>
      <c r="M201" s="75"/>
      <c r="N201" s="86">
        <v>1</v>
      </c>
      <c r="O201" s="77"/>
      <c r="P201" s="71" t="s">
        <v>588</v>
      </c>
      <c r="Q201" s="89" t="s">
        <v>912</v>
      </c>
    </row>
    <row r="202" spans="1:17" s="79" customFormat="1" ht="48">
      <c r="A202" s="70" t="s">
        <v>587</v>
      </c>
      <c r="B202" s="71" t="s">
        <v>874</v>
      </c>
      <c r="C202" s="71" t="s">
        <v>490</v>
      </c>
      <c r="D202" s="71" t="s">
        <v>491</v>
      </c>
      <c r="E202" s="71" t="s">
        <v>492</v>
      </c>
      <c r="F202" s="71" t="s">
        <v>312</v>
      </c>
      <c r="G202" s="71" t="s">
        <v>890</v>
      </c>
      <c r="H202" s="72">
        <v>15650</v>
      </c>
      <c r="I202" s="71" t="s">
        <v>521</v>
      </c>
      <c r="J202" s="73">
        <v>94.537</v>
      </c>
      <c r="K202" s="73">
        <v>94.537</v>
      </c>
      <c r="L202" s="74">
        <v>94.537</v>
      </c>
      <c r="M202" s="75"/>
      <c r="N202" s="86">
        <v>1</v>
      </c>
      <c r="O202" s="77"/>
      <c r="P202" s="71" t="s">
        <v>588</v>
      </c>
      <c r="Q202" s="89" t="s">
        <v>912</v>
      </c>
    </row>
    <row r="203" spans="1:17" s="79" customFormat="1" ht="48">
      <c r="A203" s="70" t="s">
        <v>604</v>
      </c>
      <c r="B203" s="71" t="s">
        <v>496</v>
      </c>
      <c r="C203" s="71" t="s">
        <v>497</v>
      </c>
      <c r="D203" s="71" t="s">
        <v>498</v>
      </c>
      <c r="E203" s="71" t="s">
        <v>499</v>
      </c>
      <c r="F203" s="71" t="s">
        <v>312</v>
      </c>
      <c r="G203" s="71" t="s">
        <v>890</v>
      </c>
      <c r="H203" s="72">
        <v>15650</v>
      </c>
      <c r="I203" s="71" t="s">
        <v>523</v>
      </c>
      <c r="J203" s="73">
        <v>31.5251</v>
      </c>
      <c r="K203" s="73">
        <v>31.5251</v>
      </c>
      <c r="L203" s="74">
        <v>31.5251</v>
      </c>
      <c r="M203" s="75"/>
      <c r="N203" s="86">
        <v>1</v>
      </c>
      <c r="O203" s="77"/>
      <c r="P203" s="71" t="s">
        <v>588</v>
      </c>
      <c r="Q203" s="89" t="s">
        <v>912</v>
      </c>
    </row>
    <row r="204" spans="1:17" s="79" customFormat="1" ht="48">
      <c r="A204" s="70" t="s">
        <v>876</v>
      </c>
      <c r="B204" s="71" t="s">
        <v>508</v>
      </c>
      <c r="C204" s="71" t="s">
        <v>509</v>
      </c>
      <c r="D204" s="71" t="s">
        <v>510</v>
      </c>
      <c r="E204" s="71" t="s">
        <v>511</v>
      </c>
      <c r="F204" s="71" t="s">
        <v>312</v>
      </c>
      <c r="G204" s="71" t="s">
        <v>890</v>
      </c>
      <c r="H204" s="72">
        <v>15650</v>
      </c>
      <c r="I204" s="71" t="s">
        <v>524</v>
      </c>
      <c r="J204" s="73">
        <v>32.75</v>
      </c>
      <c r="K204" s="73">
        <v>32.75</v>
      </c>
      <c r="L204" s="74">
        <v>32.75</v>
      </c>
      <c r="M204" s="75"/>
      <c r="N204" s="86">
        <v>1</v>
      </c>
      <c r="O204" s="77"/>
      <c r="P204" s="71" t="s">
        <v>588</v>
      </c>
      <c r="Q204" s="89" t="s">
        <v>912</v>
      </c>
    </row>
    <row r="205" spans="1:17" s="79" customFormat="1" ht="48">
      <c r="A205" s="93" t="s">
        <v>904</v>
      </c>
      <c r="B205" s="71" t="s">
        <v>867</v>
      </c>
      <c r="C205" s="71" t="s">
        <v>180</v>
      </c>
      <c r="D205" s="71" t="s">
        <v>493</v>
      </c>
      <c r="E205" s="71" t="s">
        <v>903</v>
      </c>
      <c r="F205" s="71" t="s">
        <v>937</v>
      </c>
      <c r="G205" s="71" t="s">
        <v>890</v>
      </c>
      <c r="H205" s="90">
        <v>15670</v>
      </c>
      <c r="I205" s="104" t="s">
        <v>2</v>
      </c>
      <c r="J205" s="91">
        <v>116.598</v>
      </c>
      <c r="K205" s="91">
        <v>116.598</v>
      </c>
      <c r="L205" s="92">
        <v>116.598</v>
      </c>
      <c r="M205" s="94"/>
      <c r="N205" s="95">
        <v>1</v>
      </c>
      <c r="O205" s="96"/>
      <c r="P205" s="71" t="s">
        <v>588</v>
      </c>
      <c r="Q205" s="89" t="s">
        <v>912</v>
      </c>
    </row>
    <row r="206" spans="1:17" s="79" customFormat="1" ht="72">
      <c r="A206" s="93" t="s">
        <v>905</v>
      </c>
      <c r="B206" s="71" t="s">
        <v>866</v>
      </c>
      <c r="C206" s="71" t="s">
        <v>180</v>
      </c>
      <c r="D206" s="71" t="s">
        <v>493</v>
      </c>
      <c r="E206" s="71" t="s">
        <v>903</v>
      </c>
      <c r="F206" s="71" t="s">
        <v>937</v>
      </c>
      <c r="G206" s="71" t="s">
        <v>890</v>
      </c>
      <c r="H206" s="90">
        <v>15670</v>
      </c>
      <c r="I206" s="104" t="s">
        <v>518</v>
      </c>
      <c r="J206" s="91">
        <v>123.156</v>
      </c>
      <c r="K206" s="91">
        <v>123.156</v>
      </c>
      <c r="L206" s="92">
        <v>123.156</v>
      </c>
      <c r="M206" s="94"/>
      <c r="N206" s="86">
        <v>1</v>
      </c>
      <c r="O206" s="96"/>
      <c r="P206" s="71" t="s">
        <v>588</v>
      </c>
      <c r="Q206" s="89" t="s">
        <v>912</v>
      </c>
    </row>
    <row r="207" spans="1:17" s="79" customFormat="1" ht="48">
      <c r="A207" s="70" t="s">
        <v>876</v>
      </c>
      <c r="B207" s="71" t="s">
        <v>508</v>
      </c>
      <c r="C207" s="71" t="s">
        <v>509</v>
      </c>
      <c r="D207" s="71" t="s">
        <v>510</v>
      </c>
      <c r="E207" s="71" t="s">
        <v>511</v>
      </c>
      <c r="F207" s="71" t="s">
        <v>312</v>
      </c>
      <c r="G207" s="71" t="s">
        <v>890</v>
      </c>
      <c r="H207" s="72">
        <v>15650</v>
      </c>
      <c r="I207" s="104" t="s">
        <v>524</v>
      </c>
      <c r="J207" s="73">
        <v>32.75</v>
      </c>
      <c r="K207" s="73">
        <v>32.75</v>
      </c>
      <c r="L207" s="74">
        <v>32.75</v>
      </c>
      <c r="M207" s="75"/>
      <c r="N207" s="86">
        <v>1</v>
      </c>
      <c r="O207" s="77"/>
      <c r="P207" s="71" t="s">
        <v>588</v>
      </c>
      <c r="Q207" s="89" t="s">
        <v>912</v>
      </c>
    </row>
    <row r="208" spans="1:17" s="88" customFormat="1" ht="48">
      <c r="A208" s="80" t="s">
        <v>904</v>
      </c>
      <c r="B208" s="81" t="s">
        <v>533</v>
      </c>
      <c r="C208" s="81" t="s">
        <v>66</v>
      </c>
      <c r="D208" s="81" t="s">
        <v>534</v>
      </c>
      <c r="E208" s="81" t="s">
        <v>535</v>
      </c>
      <c r="F208" s="81" t="s">
        <v>891</v>
      </c>
      <c r="G208" s="81" t="s">
        <v>890</v>
      </c>
      <c r="H208" s="82">
        <v>15601</v>
      </c>
      <c r="I208" s="105" t="s">
        <v>902</v>
      </c>
      <c r="J208" s="83">
        <v>117.224</v>
      </c>
      <c r="K208" s="83">
        <v>117.224</v>
      </c>
      <c r="L208" s="84">
        <v>117.224</v>
      </c>
      <c r="M208" s="85"/>
      <c r="N208" s="86">
        <v>1</v>
      </c>
      <c r="O208" s="87"/>
      <c r="P208" s="81" t="s">
        <v>588</v>
      </c>
      <c r="Q208" s="89" t="s">
        <v>912</v>
      </c>
    </row>
    <row r="209" spans="1:17" s="79" customFormat="1" ht="48">
      <c r="A209" s="70" t="s">
        <v>905</v>
      </c>
      <c r="B209" s="71" t="s">
        <v>529</v>
      </c>
      <c r="C209" s="71" t="s">
        <v>791</v>
      </c>
      <c r="D209" s="104" t="s">
        <v>530</v>
      </c>
      <c r="E209" s="71" t="s">
        <v>531</v>
      </c>
      <c r="F209" s="71" t="s">
        <v>527</v>
      </c>
      <c r="G209" s="71" t="s">
        <v>890</v>
      </c>
      <c r="H209" s="72">
        <v>15670</v>
      </c>
      <c r="I209" s="104" t="s">
        <v>532</v>
      </c>
      <c r="J209" s="73">
        <v>39.689</v>
      </c>
      <c r="K209" s="73">
        <v>39.689</v>
      </c>
      <c r="L209" s="74">
        <v>39.689</v>
      </c>
      <c r="M209" s="75"/>
      <c r="N209" s="103">
        <v>1</v>
      </c>
      <c r="O209" s="77"/>
      <c r="P209" s="71" t="s">
        <v>588</v>
      </c>
      <c r="Q209" s="89" t="s">
        <v>912</v>
      </c>
    </row>
    <row r="210" spans="1:17" s="88" customFormat="1" ht="48">
      <c r="A210" s="107" t="s">
        <v>906</v>
      </c>
      <c r="B210" s="81" t="s">
        <v>582</v>
      </c>
      <c r="C210" s="81" t="s">
        <v>583</v>
      </c>
      <c r="D210" s="81" t="s">
        <v>584</v>
      </c>
      <c r="E210" s="81" t="s">
        <v>585</v>
      </c>
      <c r="F210" s="81" t="s">
        <v>312</v>
      </c>
      <c r="G210" s="81" t="s">
        <v>890</v>
      </c>
      <c r="H210" s="108">
        <v>15650</v>
      </c>
      <c r="I210" s="81"/>
      <c r="J210" s="83">
        <v>69.187</v>
      </c>
      <c r="K210" s="83">
        <v>69.187</v>
      </c>
      <c r="L210" s="84">
        <v>69.187</v>
      </c>
      <c r="M210" s="109"/>
      <c r="N210" s="103">
        <v>1</v>
      </c>
      <c r="O210" s="109"/>
      <c r="P210" s="81" t="s">
        <v>1</v>
      </c>
      <c r="Q210" s="89" t="s">
        <v>912</v>
      </c>
    </row>
    <row r="211" spans="1:14" ht="13.5" thickBot="1">
      <c r="A211" s="14" t="s">
        <v>883</v>
      </c>
      <c r="J211" s="69">
        <f>SUM(J199:J203)</f>
        <v>171.06210000000002</v>
      </c>
      <c r="K211" s="69">
        <f>SUM(K199:K203)</f>
        <v>171.06210000000002</v>
      </c>
      <c r="L211" s="46">
        <f>SUM(L199:L203)</f>
        <v>171.06210000000002</v>
      </c>
      <c r="M211" s="46"/>
      <c r="N211" s="32">
        <f>SUM(N199:N210)</f>
        <v>12</v>
      </c>
    </row>
    <row r="212" spans="12:13" ht="13.5" thickTop="1">
      <c r="L212" s="39"/>
      <c r="M212" s="39"/>
    </row>
    <row r="213" spans="12:13" ht="12.75">
      <c r="L213" s="39"/>
      <c r="M213" s="39"/>
    </row>
    <row r="214" spans="12:13" ht="12.75">
      <c r="L214" s="39"/>
      <c r="M214" s="39"/>
    </row>
    <row r="215" spans="12:13" ht="12.75">
      <c r="L215" s="39"/>
      <c r="M215" s="39"/>
    </row>
    <row r="216" spans="12:13" ht="12.75">
      <c r="L216" s="39"/>
      <c r="M216" s="39"/>
    </row>
    <row r="217" spans="12:13" ht="12.75">
      <c r="L217" s="39"/>
      <c r="M217" s="39"/>
    </row>
    <row r="218" spans="12:13" ht="12.75">
      <c r="L218" s="39"/>
      <c r="M218" s="39"/>
    </row>
    <row r="219" spans="12:13" ht="12.75">
      <c r="L219" s="39"/>
      <c r="M219" s="39"/>
    </row>
    <row r="220" spans="12:13" ht="12.75">
      <c r="L220" s="39"/>
      <c r="M220" s="39"/>
    </row>
    <row r="221" spans="12:13" ht="12.75">
      <c r="L221" s="39"/>
      <c r="M221" s="39"/>
    </row>
    <row r="222" spans="12:13" ht="12.75">
      <c r="L222" s="39"/>
      <c r="M222" s="39"/>
    </row>
    <row r="223" spans="12:13" ht="12.75">
      <c r="L223" s="39"/>
      <c r="M223" s="39"/>
    </row>
    <row r="224" spans="12:13" ht="12.75">
      <c r="L224" s="39"/>
      <c r="M224" s="39"/>
    </row>
    <row r="225" spans="12:13" ht="12.75">
      <c r="L225" s="39"/>
      <c r="M225" s="39"/>
    </row>
    <row r="226" spans="12:13" ht="12.75">
      <c r="L226" s="39"/>
      <c r="M226" s="39"/>
    </row>
    <row r="227" spans="12:13" ht="12.75">
      <c r="L227" s="39"/>
      <c r="M227" s="39"/>
    </row>
    <row r="228" spans="12:13" ht="12.75">
      <c r="L228" s="39"/>
      <c r="M228" s="39"/>
    </row>
    <row r="229" spans="12:13" ht="12.75">
      <c r="L229" s="39"/>
      <c r="M229" s="39"/>
    </row>
    <row r="230" spans="12:13" ht="12.75">
      <c r="L230" s="39"/>
      <c r="M230" s="39"/>
    </row>
    <row r="231" spans="12:13" ht="12.75">
      <c r="L231" s="39"/>
      <c r="M231" s="39"/>
    </row>
    <row r="232" spans="12:13" ht="12.75">
      <c r="L232" s="39"/>
      <c r="M232" s="39"/>
    </row>
    <row r="233" spans="12:13" ht="12.75">
      <c r="L233" s="39"/>
      <c r="M233" s="39"/>
    </row>
    <row r="234" spans="12:13" ht="12.75">
      <c r="L234" s="39"/>
      <c r="M234" s="39"/>
    </row>
    <row r="235" spans="12:13" ht="12.75">
      <c r="L235" s="39"/>
      <c r="M235" s="39"/>
    </row>
    <row r="236" spans="12:13" ht="12.75">
      <c r="L236" s="39"/>
      <c r="M236" s="39"/>
    </row>
    <row r="237" spans="12:13" ht="12.75">
      <c r="L237" s="39"/>
      <c r="M237" s="39"/>
    </row>
    <row r="238" spans="12:13" ht="12.75">
      <c r="L238" s="39"/>
      <c r="M238" s="39"/>
    </row>
    <row r="239" spans="12:13" ht="12.75">
      <c r="L239" s="39"/>
      <c r="M239" s="39"/>
    </row>
    <row r="240" spans="12:13" ht="12.75">
      <c r="L240" s="39"/>
      <c r="M240" s="39"/>
    </row>
    <row r="241" spans="12:13" ht="12.75">
      <c r="L241" s="39"/>
      <c r="M241" s="39"/>
    </row>
    <row r="242" spans="12:13" ht="12.75">
      <c r="L242" s="39"/>
      <c r="M242" s="39"/>
    </row>
    <row r="243" spans="12:13" ht="12.75">
      <c r="L243" s="39"/>
      <c r="M243" s="39"/>
    </row>
    <row r="244" spans="12:13" ht="12.75">
      <c r="L244" s="39"/>
      <c r="M244" s="39"/>
    </row>
    <row r="245" spans="12:13" ht="12.75">
      <c r="L245" s="39"/>
      <c r="M245" s="39"/>
    </row>
    <row r="246" spans="12:13" ht="12.75">
      <c r="L246" s="39"/>
      <c r="M246" s="39"/>
    </row>
    <row r="247" spans="12:13" ht="12.75">
      <c r="L247" s="39"/>
      <c r="M247" s="39"/>
    </row>
    <row r="248" spans="12:13" ht="12.75">
      <c r="L248" s="39"/>
      <c r="M248" s="39"/>
    </row>
    <row r="249" spans="12:13" ht="12.75">
      <c r="L249" s="39"/>
      <c r="M249" s="39"/>
    </row>
    <row r="250" spans="12:13" ht="12.75">
      <c r="L250" s="39"/>
      <c r="M250" s="39"/>
    </row>
    <row r="251" spans="12:13" ht="12.75">
      <c r="L251" s="39"/>
      <c r="M251" s="39"/>
    </row>
    <row r="252" spans="12:13" ht="12.75">
      <c r="L252" s="39"/>
      <c r="M252" s="39"/>
    </row>
    <row r="253" spans="12:13" ht="12.75">
      <c r="L253" s="39"/>
      <c r="M253" s="39"/>
    </row>
    <row r="254" spans="12:13" ht="12.75">
      <c r="L254" s="39"/>
      <c r="M254" s="39"/>
    </row>
    <row r="255" spans="12:13" ht="12.75">
      <c r="L255" s="39"/>
      <c r="M255" s="39"/>
    </row>
    <row r="256" spans="12:13" ht="12.75">
      <c r="L256" s="39"/>
      <c r="M256" s="39"/>
    </row>
    <row r="257" spans="12:13" ht="12.75">
      <c r="L257" s="39"/>
      <c r="M257" s="39"/>
    </row>
    <row r="258" spans="12:13" ht="12.75">
      <c r="L258" s="39"/>
      <c r="M258" s="39"/>
    </row>
    <row r="259" spans="12:13" ht="12.75">
      <c r="L259" s="39"/>
      <c r="M259" s="39"/>
    </row>
    <row r="260" spans="12:13" ht="12.75">
      <c r="L260" s="39"/>
      <c r="M260" s="39"/>
    </row>
    <row r="261" spans="12:13" ht="12.75">
      <c r="L261" s="39"/>
      <c r="M261" s="39"/>
    </row>
    <row r="262" spans="12:13" ht="12.75">
      <c r="L262" s="39"/>
      <c r="M262" s="39"/>
    </row>
    <row r="263" spans="12:13" ht="12.75">
      <c r="L263" s="39"/>
      <c r="M263" s="39"/>
    </row>
    <row r="264" spans="12:13" ht="12.75">
      <c r="L264" s="39"/>
      <c r="M264" s="39"/>
    </row>
    <row r="265" spans="12:13" ht="12.75">
      <c r="L265" s="39"/>
      <c r="M265" s="39"/>
    </row>
    <row r="266" spans="12:13" ht="12.75">
      <c r="L266" s="39"/>
      <c r="M266" s="39"/>
    </row>
    <row r="267" spans="12:13" ht="12.75">
      <c r="L267" s="39"/>
      <c r="M267" s="39"/>
    </row>
    <row r="268" spans="12:13" ht="12.75">
      <c r="L268" s="39"/>
      <c r="M268" s="39"/>
    </row>
    <row r="269" spans="12:13" ht="12.75">
      <c r="L269" s="39"/>
      <c r="M269" s="39"/>
    </row>
    <row r="270" spans="12:13" ht="12.75">
      <c r="L270" s="39"/>
      <c r="M270" s="39"/>
    </row>
    <row r="271" spans="12:13" ht="12.75">
      <c r="L271" s="39"/>
      <c r="M271" s="39"/>
    </row>
    <row r="272" spans="12:13" ht="12.75">
      <c r="L272" s="39"/>
      <c r="M272" s="39"/>
    </row>
    <row r="273" spans="12:13" ht="12.75">
      <c r="L273" s="39"/>
      <c r="M273" s="39"/>
    </row>
    <row r="274" spans="12:13" ht="12.75">
      <c r="L274" s="39"/>
      <c r="M274" s="39"/>
    </row>
    <row r="275" spans="12:13" ht="12.75">
      <c r="L275" s="39"/>
      <c r="M275" s="39"/>
    </row>
    <row r="276" spans="12:13" ht="12.75">
      <c r="L276" s="39"/>
      <c r="M276" s="39"/>
    </row>
    <row r="277" spans="12:13" ht="12.75">
      <c r="L277" s="39"/>
      <c r="M277" s="39"/>
    </row>
    <row r="278" spans="12:13" ht="12.75">
      <c r="L278" s="39"/>
      <c r="M278" s="39"/>
    </row>
    <row r="279" spans="12:13" ht="12.75">
      <c r="L279" s="39"/>
      <c r="M279" s="39"/>
    </row>
    <row r="280" spans="12:13" ht="12.75">
      <c r="L280" s="39"/>
      <c r="M280" s="39"/>
    </row>
    <row r="281" spans="12:13" ht="12.75">
      <c r="L281" s="39"/>
      <c r="M281" s="39"/>
    </row>
    <row r="282" spans="12:13" ht="12.75">
      <c r="L282" s="39"/>
      <c r="M282" s="39"/>
    </row>
    <row r="283" spans="12:13" ht="12.75">
      <c r="L283" s="39"/>
      <c r="M283" s="39"/>
    </row>
    <row r="284" spans="12:13" ht="12.75">
      <c r="L284" s="39"/>
      <c r="M284" s="39"/>
    </row>
    <row r="285" spans="12:13" ht="12.75">
      <c r="L285" s="39"/>
      <c r="M285" s="39"/>
    </row>
    <row r="286" spans="12:13" ht="12.75">
      <c r="L286" s="39"/>
      <c r="M286" s="39"/>
    </row>
    <row r="287" spans="12:13" ht="12.75">
      <c r="L287" s="39"/>
      <c r="M287" s="39"/>
    </row>
    <row r="288" spans="12:13" ht="12.75">
      <c r="L288" s="39"/>
      <c r="M288" s="39"/>
    </row>
    <row r="289" spans="12:13" ht="12.75">
      <c r="L289" s="39"/>
      <c r="M289" s="39"/>
    </row>
    <row r="290" spans="12:13" ht="12.75">
      <c r="L290" s="39"/>
      <c r="M290" s="39"/>
    </row>
    <row r="291" spans="12:13" ht="12.75">
      <c r="L291" s="39"/>
      <c r="M291" s="39"/>
    </row>
    <row r="292" spans="12:13" ht="12.75">
      <c r="L292" s="39"/>
      <c r="M292" s="39"/>
    </row>
    <row r="293" spans="12:13" ht="12.75">
      <c r="L293" s="39"/>
      <c r="M293" s="39"/>
    </row>
    <row r="294" spans="12:13" ht="12.75">
      <c r="L294" s="39"/>
      <c r="M294" s="39"/>
    </row>
    <row r="295" spans="12:13" ht="12.75">
      <c r="L295" s="39"/>
      <c r="M295" s="39"/>
    </row>
    <row r="296" spans="12:13" ht="12.75">
      <c r="L296" s="39"/>
      <c r="M296" s="39"/>
    </row>
    <row r="297" spans="12:13" ht="12.75">
      <c r="L297" s="39"/>
      <c r="M297" s="39"/>
    </row>
    <row r="298" spans="12:13" ht="12.75">
      <c r="L298" s="39"/>
      <c r="M298" s="39"/>
    </row>
    <row r="299" spans="12:13" ht="12.75">
      <c r="L299" s="39"/>
      <c r="M299" s="39"/>
    </row>
    <row r="300" spans="12:13" ht="12.75">
      <c r="L300" s="39"/>
      <c r="M300" s="39"/>
    </row>
    <row r="301" spans="12:13" ht="12.75">
      <c r="L301" s="39"/>
      <c r="M301" s="39"/>
    </row>
    <row r="302" spans="12:13" ht="12.75">
      <c r="L302" s="39"/>
      <c r="M302" s="39"/>
    </row>
    <row r="303" spans="12:13" ht="12.75">
      <c r="L303" s="39"/>
      <c r="M303" s="39"/>
    </row>
    <row r="304" spans="12:13" ht="12.75">
      <c r="L304" s="39"/>
      <c r="M304" s="39"/>
    </row>
    <row r="305" spans="12:13" ht="12.75">
      <c r="L305" s="39"/>
      <c r="M305" s="39"/>
    </row>
    <row r="306" spans="12:13" ht="12.75">
      <c r="L306" s="39"/>
      <c r="M306" s="39"/>
    </row>
    <row r="307" spans="12:13" ht="12.75">
      <c r="L307" s="39"/>
      <c r="M307" s="39"/>
    </row>
    <row r="308" spans="12:13" ht="12.75">
      <c r="L308" s="39"/>
      <c r="M308" s="39"/>
    </row>
    <row r="309" spans="12:13" ht="12.75">
      <c r="L309" s="39"/>
      <c r="M309" s="39"/>
    </row>
    <row r="310" spans="12:13" ht="12.75">
      <c r="L310" s="39"/>
      <c r="M310" s="39"/>
    </row>
    <row r="311" spans="12:13" ht="12.75">
      <c r="L311" s="39"/>
      <c r="M311" s="39"/>
    </row>
    <row r="312" spans="12:13" ht="12.75">
      <c r="L312" s="39"/>
      <c r="M312" s="39"/>
    </row>
    <row r="313" spans="12:13" ht="12.75">
      <c r="L313" s="39"/>
      <c r="M313" s="39"/>
    </row>
    <row r="314" spans="12:13" ht="12.75">
      <c r="L314" s="39"/>
      <c r="M314" s="39"/>
    </row>
    <row r="315" spans="12:13" ht="12.75">
      <c r="L315" s="39"/>
      <c r="M315" s="39"/>
    </row>
    <row r="316" spans="12:13" ht="12.75">
      <c r="L316" s="39"/>
      <c r="M316" s="39"/>
    </row>
    <row r="317" spans="12:13" ht="12.75">
      <c r="L317" s="39"/>
      <c r="M317" s="39"/>
    </row>
    <row r="318" spans="12:13" ht="12.75">
      <c r="L318" s="39"/>
      <c r="M318" s="39"/>
    </row>
    <row r="319" spans="12:13" ht="12.75">
      <c r="L319" s="39"/>
      <c r="M319" s="39"/>
    </row>
    <row r="320" spans="12:13" ht="12.75">
      <c r="L320" s="39"/>
      <c r="M320" s="39"/>
    </row>
    <row r="321" spans="12:13" ht="12.75">
      <c r="L321" s="39"/>
      <c r="M321" s="39"/>
    </row>
    <row r="322" spans="12:13" ht="12.75">
      <c r="L322" s="39"/>
      <c r="M322" s="39"/>
    </row>
    <row r="323" spans="12:13" ht="12.75">
      <c r="L323" s="39"/>
      <c r="M323" s="39"/>
    </row>
    <row r="324" spans="12:13" ht="12.75">
      <c r="L324" s="39"/>
      <c r="M324" s="39"/>
    </row>
    <row r="325" spans="12:13" ht="12.75">
      <c r="L325" s="39"/>
      <c r="M325" s="39"/>
    </row>
    <row r="326" spans="12:13" ht="12.75">
      <c r="L326" s="39"/>
      <c r="M326" s="39"/>
    </row>
    <row r="327" spans="12:13" ht="12.75">
      <c r="L327" s="39"/>
      <c r="M327" s="39"/>
    </row>
    <row r="328" spans="12:13" ht="12.75">
      <c r="L328" s="39"/>
      <c r="M328" s="39"/>
    </row>
    <row r="329" spans="12:13" ht="12.75">
      <c r="L329" s="39"/>
      <c r="M329" s="39"/>
    </row>
    <row r="330" spans="12:13" ht="12.75">
      <c r="L330" s="39"/>
      <c r="M330" s="39"/>
    </row>
    <row r="331" spans="12:13" ht="12.75">
      <c r="L331" s="39"/>
      <c r="M331" s="39"/>
    </row>
    <row r="332" spans="12:13" ht="12.75">
      <c r="L332" s="39"/>
      <c r="M332" s="39"/>
    </row>
    <row r="333" spans="12:13" ht="12.75">
      <c r="L333" s="39"/>
      <c r="M333" s="39"/>
    </row>
    <row r="334" spans="12:13" ht="12.75">
      <c r="L334" s="39"/>
      <c r="M334" s="39"/>
    </row>
    <row r="335" spans="12:13" ht="12.75">
      <c r="L335" s="39"/>
      <c r="M335" s="39"/>
    </row>
    <row r="336" spans="12:13" ht="12.75">
      <c r="L336" s="39"/>
      <c r="M336" s="39"/>
    </row>
    <row r="337" spans="12:13" ht="12.75">
      <c r="L337" s="39"/>
      <c r="M337" s="39"/>
    </row>
    <row r="338" spans="12:13" ht="12.75">
      <c r="L338" s="39"/>
      <c r="M338" s="39"/>
    </row>
    <row r="339" spans="12:13" ht="12.75">
      <c r="L339" s="39"/>
      <c r="M339" s="39"/>
    </row>
    <row r="340" spans="12:13" ht="12.75">
      <c r="L340" s="39"/>
      <c r="M340" s="39"/>
    </row>
    <row r="341" spans="12:13" ht="12.75">
      <c r="L341" s="39"/>
      <c r="M341" s="39"/>
    </row>
    <row r="342" spans="12:13" ht="12.75">
      <c r="L342" s="39"/>
      <c r="M342" s="39"/>
    </row>
    <row r="343" spans="12:13" ht="12.75">
      <c r="L343" s="39"/>
      <c r="M343" s="39"/>
    </row>
    <row r="344" spans="12:13" ht="12.75">
      <c r="L344" s="39"/>
      <c r="M344" s="39"/>
    </row>
    <row r="345" spans="12:13" ht="12.75">
      <c r="L345" s="39"/>
      <c r="M345" s="39"/>
    </row>
    <row r="346" spans="12:13" ht="12.75">
      <c r="L346" s="39"/>
      <c r="M346" s="39"/>
    </row>
    <row r="347" spans="12:13" ht="12.75">
      <c r="L347" s="39"/>
      <c r="M347" s="39"/>
    </row>
    <row r="348" spans="12:13" ht="12.75">
      <c r="L348" s="39"/>
      <c r="M348" s="39"/>
    </row>
    <row r="349" spans="12:13" ht="12.75">
      <c r="L349" s="39"/>
      <c r="M349" s="39"/>
    </row>
    <row r="350" spans="12:13" ht="12.75">
      <c r="L350" s="39"/>
      <c r="M350" s="39"/>
    </row>
    <row r="351" spans="12:13" ht="12.75">
      <c r="L351" s="39"/>
      <c r="M351" s="39"/>
    </row>
    <row r="352" spans="12:13" ht="12.75">
      <c r="L352" s="39"/>
      <c r="M352" s="39"/>
    </row>
    <row r="353" spans="12:13" ht="12.75">
      <c r="L353" s="39"/>
      <c r="M353" s="39"/>
    </row>
    <row r="354" spans="12:13" ht="12.75">
      <c r="L354" s="39"/>
      <c r="M354" s="39"/>
    </row>
    <row r="355" spans="12:13" ht="12.75">
      <c r="L355" s="39"/>
      <c r="M355" s="39"/>
    </row>
    <row r="356" spans="12:13" ht="12.75">
      <c r="L356" s="39"/>
      <c r="M356" s="39"/>
    </row>
    <row r="357" spans="12:13" ht="12.75">
      <c r="L357" s="39"/>
      <c r="M357" s="39"/>
    </row>
    <row r="358" spans="12:13" ht="12.75">
      <c r="L358" s="39"/>
      <c r="M358" s="39"/>
    </row>
    <row r="359" spans="12:13" ht="12.75">
      <c r="L359" s="39"/>
      <c r="M359" s="39"/>
    </row>
    <row r="360" spans="12:13" ht="12.75">
      <c r="L360" s="39"/>
      <c r="M360" s="39"/>
    </row>
    <row r="361" spans="12:13" ht="12.75">
      <c r="L361" s="39"/>
      <c r="M361" s="39"/>
    </row>
    <row r="362" spans="12:13" ht="12.75">
      <c r="L362" s="39"/>
      <c r="M362" s="39"/>
    </row>
    <row r="363" spans="12:13" ht="12.75">
      <c r="L363" s="39"/>
      <c r="M363" s="39"/>
    </row>
    <row r="364" spans="12:13" ht="12.75">
      <c r="L364" s="39"/>
      <c r="M364" s="39"/>
    </row>
    <row r="365" spans="12:13" ht="12.75">
      <c r="L365" s="39"/>
      <c r="M365" s="39"/>
    </row>
    <row r="366" spans="12:13" ht="12.75">
      <c r="L366" s="39"/>
      <c r="M366" s="39"/>
    </row>
    <row r="367" spans="12:13" ht="12.75">
      <c r="L367" s="39"/>
      <c r="M367" s="39"/>
    </row>
    <row r="368" spans="12:13" ht="12.75">
      <c r="L368" s="39"/>
      <c r="M368" s="39"/>
    </row>
    <row r="369" spans="12:13" ht="12.75">
      <c r="L369" s="39"/>
      <c r="M369" s="39"/>
    </row>
    <row r="370" spans="12:13" ht="12.75">
      <c r="L370" s="39"/>
      <c r="M370" s="39"/>
    </row>
    <row r="371" spans="12:13" ht="12.75">
      <c r="L371" s="39"/>
      <c r="M371" s="39"/>
    </row>
    <row r="372" spans="12:13" ht="12.75">
      <c r="L372" s="39"/>
      <c r="M372" s="39"/>
    </row>
    <row r="373" spans="12:13" ht="12.75">
      <c r="L373" s="39"/>
      <c r="M373" s="39"/>
    </row>
    <row r="374" spans="12:13" ht="12.75">
      <c r="L374" s="39"/>
      <c r="M374" s="39"/>
    </row>
    <row r="375" spans="12:13" ht="12.75">
      <c r="L375" s="39"/>
      <c r="M375" s="39"/>
    </row>
    <row r="376" spans="12:13" ht="12.75">
      <c r="L376" s="39"/>
      <c r="M376" s="39"/>
    </row>
    <row r="377" spans="12:13" ht="12.75">
      <c r="L377" s="39"/>
      <c r="M377" s="39"/>
    </row>
    <row r="378" spans="12:13" ht="12.75">
      <c r="L378" s="39"/>
      <c r="M378" s="39"/>
    </row>
    <row r="379" spans="12:13" ht="12.75">
      <c r="L379" s="39"/>
      <c r="M379" s="39"/>
    </row>
    <row r="380" spans="12:13" ht="12.75">
      <c r="L380" s="39"/>
      <c r="M380" s="39"/>
    </row>
    <row r="381" spans="12:13" ht="12.75">
      <c r="L381" s="39"/>
      <c r="M381" s="39"/>
    </row>
    <row r="382" spans="12:13" ht="12.75">
      <c r="L382" s="39"/>
      <c r="M382" s="39"/>
    </row>
    <row r="383" spans="12:13" ht="12.75">
      <c r="L383" s="39"/>
      <c r="M383" s="39"/>
    </row>
    <row r="384" spans="12:13" ht="12.75">
      <c r="L384" s="39"/>
      <c r="M384" s="39"/>
    </row>
    <row r="385" spans="12:13" ht="12.75">
      <c r="L385" s="39"/>
      <c r="M385" s="39"/>
    </row>
    <row r="386" spans="12:13" ht="12.75">
      <c r="L386" s="39"/>
      <c r="M386" s="39"/>
    </row>
    <row r="387" spans="12:13" ht="12.75">
      <c r="L387" s="39"/>
      <c r="M387" s="39"/>
    </row>
    <row r="388" spans="12:13" ht="12.75">
      <c r="L388" s="39"/>
      <c r="M388" s="39"/>
    </row>
    <row r="389" spans="12:13" ht="12.75">
      <c r="L389" s="39"/>
      <c r="M389" s="39"/>
    </row>
    <row r="390" spans="12:13" ht="12.75">
      <c r="L390" s="39"/>
      <c r="M390" s="39"/>
    </row>
    <row r="391" spans="12:13" ht="12.75">
      <c r="L391" s="39"/>
      <c r="M391" s="39"/>
    </row>
    <row r="392" spans="12:13" ht="12.75">
      <c r="L392" s="39"/>
      <c r="M392" s="39"/>
    </row>
    <row r="393" spans="12:13" ht="12.75">
      <c r="L393" s="39"/>
      <c r="M393" s="39"/>
    </row>
    <row r="394" spans="12:13" ht="12.75">
      <c r="L394" s="39"/>
      <c r="M394" s="39"/>
    </row>
    <row r="395" spans="12:13" ht="12.75">
      <c r="L395" s="39"/>
      <c r="M395" s="39"/>
    </row>
    <row r="396" spans="12:13" ht="12.75">
      <c r="L396" s="39"/>
      <c r="M396" s="39"/>
    </row>
    <row r="397" spans="12:13" ht="12.75">
      <c r="L397" s="39"/>
      <c r="M397" s="39"/>
    </row>
    <row r="398" spans="12:13" ht="12.75">
      <c r="L398" s="39"/>
      <c r="M398" s="39"/>
    </row>
    <row r="399" spans="12:13" ht="12.75">
      <c r="L399" s="39"/>
      <c r="M399" s="39"/>
    </row>
    <row r="400" spans="12:13" ht="12.75">
      <c r="L400" s="39"/>
      <c r="M400" s="39"/>
    </row>
    <row r="401" spans="12:13" ht="12.75">
      <c r="L401" s="39"/>
      <c r="M401" s="39"/>
    </row>
    <row r="402" spans="12:13" ht="12.75">
      <c r="L402" s="39"/>
      <c r="M402" s="39"/>
    </row>
    <row r="403" spans="12:13" ht="12.75">
      <c r="L403" s="39"/>
      <c r="M403" s="39"/>
    </row>
    <row r="404" spans="12:13" ht="12.75">
      <c r="L404" s="39"/>
      <c r="M404" s="39"/>
    </row>
    <row r="405" spans="12:13" ht="12.75">
      <c r="L405" s="39"/>
      <c r="M405" s="39"/>
    </row>
    <row r="406" spans="12:13" ht="12.75">
      <c r="L406" s="39"/>
      <c r="M406" s="39"/>
    </row>
    <row r="407" spans="12:13" ht="12.75">
      <c r="L407" s="39"/>
      <c r="M407" s="39"/>
    </row>
    <row r="408" spans="12:13" ht="12.75">
      <c r="L408" s="39"/>
      <c r="M408" s="39"/>
    </row>
    <row r="409" spans="12:13" ht="12.75">
      <c r="L409" s="39"/>
      <c r="M409" s="39"/>
    </row>
    <row r="410" spans="12:13" ht="12.75">
      <c r="L410" s="39"/>
      <c r="M410" s="39"/>
    </row>
    <row r="411" spans="12:13" ht="12.75">
      <c r="L411" s="39"/>
      <c r="M411" s="39"/>
    </row>
    <row r="412" spans="12:13" ht="12.75">
      <c r="L412" s="39"/>
      <c r="M412" s="39"/>
    </row>
    <row r="413" spans="12:13" ht="12.75">
      <c r="L413" s="39"/>
      <c r="M413" s="39"/>
    </row>
    <row r="414" spans="12:13" ht="12.75">
      <c r="L414" s="39"/>
      <c r="M414" s="39"/>
    </row>
    <row r="415" spans="12:13" ht="12.75">
      <c r="L415" s="39"/>
      <c r="M415" s="39"/>
    </row>
    <row r="416" spans="12:13" ht="12.75">
      <c r="L416" s="39"/>
      <c r="M416" s="39"/>
    </row>
    <row r="417" spans="12:13" ht="12.75">
      <c r="L417" s="39"/>
      <c r="M417" s="39"/>
    </row>
    <row r="418" spans="12:13" ht="12.75">
      <c r="L418" s="39"/>
      <c r="M418" s="39"/>
    </row>
    <row r="419" spans="12:13" ht="12.75">
      <c r="L419" s="39"/>
      <c r="M419" s="39"/>
    </row>
    <row r="420" spans="12:13" ht="12.75">
      <c r="L420" s="39"/>
      <c r="M420" s="39"/>
    </row>
    <row r="421" spans="12:13" ht="12.75">
      <c r="L421" s="39"/>
      <c r="M421" s="39"/>
    </row>
    <row r="422" spans="12:13" ht="12.75">
      <c r="L422" s="39"/>
      <c r="M422" s="39"/>
    </row>
    <row r="423" spans="12:13" ht="12.75">
      <c r="L423" s="39"/>
      <c r="M423" s="39"/>
    </row>
    <row r="424" spans="12:13" ht="12.75">
      <c r="L424" s="39"/>
      <c r="M424" s="39"/>
    </row>
    <row r="425" spans="12:13" ht="12.75">
      <c r="L425" s="39"/>
      <c r="M425" s="39"/>
    </row>
    <row r="426" spans="12:13" ht="12.75">
      <c r="L426" s="39"/>
      <c r="M426" s="39"/>
    </row>
    <row r="427" spans="12:13" ht="12.75">
      <c r="L427" s="39"/>
      <c r="M427" s="39"/>
    </row>
    <row r="428" spans="12:13" ht="12.75">
      <c r="L428" s="39"/>
      <c r="M428" s="39"/>
    </row>
    <row r="429" spans="12:13" ht="12.75">
      <c r="L429" s="39"/>
      <c r="M429" s="39"/>
    </row>
    <row r="430" spans="12:13" ht="12.75">
      <c r="L430" s="39"/>
      <c r="M430" s="39"/>
    </row>
    <row r="431" spans="12:13" ht="12.75">
      <c r="L431" s="39"/>
      <c r="M431" s="39"/>
    </row>
    <row r="432" spans="12:13" ht="12.75">
      <c r="L432" s="39"/>
      <c r="M432" s="39"/>
    </row>
    <row r="433" spans="12:13" ht="12.75">
      <c r="L433" s="39"/>
      <c r="M433" s="39"/>
    </row>
    <row r="434" spans="12:13" ht="12.75">
      <c r="L434" s="39"/>
      <c r="M434" s="39"/>
    </row>
    <row r="435" spans="12:13" ht="12.75">
      <c r="L435" s="39"/>
      <c r="M435" s="39"/>
    </row>
    <row r="436" spans="12:13" ht="12.75">
      <c r="L436" s="39"/>
      <c r="M436" s="39"/>
    </row>
    <row r="437" spans="12:13" ht="12.75">
      <c r="L437" s="39"/>
      <c r="M437" s="39"/>
    </row>
    <row r="438" spans="12:13" ht="12.75">
      <c r="L438" s="39"/>
      <c r="M438" s="39"/>
    </row>
    <row r="439" spans="12:13" ht="12.75">
      <c r="L439" s="39"/>
      <c r="M439" s="39"/>
    </row>
    <row r="440" spans="12:13" ht="12.75">
      <c r="L440" s="39"/>
      <c r="M440" s="39"/>
    </row>
    <row r="441" spans="12:13" ht="12.75">
      <c r="L441" s="39"/>
      <c r="M441" s="39"/>
    </row>
    <row r="442" spans="12:13" ht="12.75">
      <c r="L442" s="39"/>
      <c r="M442" s="39"/>
    </row>
    <row r="443" spans="12:13" ht="12.75">
      <c r="L443" s="39"/>
      <c r="M443" s="39"/>
    </row>
    <row r="444" spans="12:13" ht="12.75">
      <c r="L444" s="39"/>
      <c r="M444" s="39"/>
    </row>
    <row r="445" spans="12:13" ht="12.75">
      <c r="L445" s="39"/>
      <c r="M445" s="39"/>
    </row>
    <row r="446" spans="12:13" ht="12.75">
      <c r="L446" s="39"/>
      <c r="M446" s="39"/>
    </row>
    <row r="447" spans="12:13" ht="12.75">
      <c r="L447" s="39"/>
      <c r="M447" s="39"/>
    </row>
    <row r="448" spans="12:13" ht="12.75">
      <c r="L448" s="39"/>
      <c r="M448" s="39"/>
    </row>
    <row r="449" spans="12:13" ht="12.75">
      <c r="L449" s="39"/>
      <c r="M449" s="39"/>
    </row>
    <row r="450" spans="12:13" ht="12.75">
      <c r="L450" s="39"/>
      <c r="M450" s="39"/>
    </row>
    <row r="451" spans="12:13" ht="12.75">
      <c r="L451" s="39"/>
      <c r="M451" s="39"/>
    </row>
    <row r="452" spans="12:13" ht="12.75">
      <c r="L452" s="39"/>
      <c r="M452" s="39"/>
    </row>
    <row r="453" spans="12:13" ht="12.75">
      <c r="L453" s="39"/>
      <c r="M453" s="39"/>
    </row>
    <row r="454" spans="12:13" ht="12.75">
      <c r="L454" s="39"/>
      <c r="M454" s="39"/>
    </row>
    <row r="455" spans="12:13" ht="12.75">
      <c r="L455" s="39"/>
      <c r="M455" s="39"/>
    </row>
    <row r="456" spans="12:13" ht="12.75">
      <c r="L456" s="39"/>
      <c r="M456" s="39"/>
    </row>
    <row r="457" spans="12:13" ht="12.75">
      <c r="L457" s="39"/>
      <c r="M457" s="39"/>
    </row>
    <row r="458" spans="12:13" ht="12.75">
      <c r="L458" s="39"/>
      <c r="M458" s="39"/>
    </row>
    <row r="459" spans="12:13" ht="12.75">
      <c r="L459" s="39"/>
      <c r="M459" s="39"/>
    </row>
    <row r="460" spans="12:13" ht="12.75">
      <c r="L460" s="39"/>
      <c r="M460" s="39"/>
    </row>
    <row r="461" spans="12:13" ht="12.75">
      <c r="L461" s="39"/>
      <c r="M461" s="39"/>
    </row>
    <row r="462" spans="12:13" ht="12.75">
      <c r="L462" s="39"/>
      <c r="M462" s="39"/>
    </row>
    <row r="463" spans="12:13" ht="12.75">
      <c r="L463" s="39"/>
      <c r="M463" s="39"/>
    </row>
    <row r="464" spans="12:13" ht="12.75">
      <c r="L464" s="39"/>
      <c r="M464" s="39"/>
    </row>
    <row r="465" spans="12:13" ht="12.75">
      <c r="L465" s="39"/>
      <c r="M465" s="39"/>
    </row>
    <row r="466" spans="12:13" ht="12.75">
      <c r="L466" s="39"/>
      <c r="M466" s="39"/>
    </row>
    <row r="467" spans="12:13" ht="12.75">
      <c r="L467" s="39"/>
      <c r="M467" s="39"/>
    </row>
    <row r="468" spans="12:13" ht="12.75">
      <c r="L468" s="39"/>
      <c r="M468" s="39"/>
    </row>
    <row r="469" spans="12:13" ht="12.75">
      <c r="L469" s="39"/>
      <c r="M469" s="39"/>
    </row>
    <row r="470" spans="12:13" ht="12.75">
      <c r="L470" s="39"/>
      <c r="M470" s="39"/>
    </row>
    <row r="471" spans="12:13" ht="12.75">
      <c r="L471" s="39"/>
      <c r="M471" s="39"/>
    </row>
    <row r="472" spans="12:13" ht="12.75">
      <c r="L472" s="39"/>
      <c r="M472" s="39"/>
    </row>
    <row r="473" spans="12:13" ht="12.75">
      <c r="L473" s="39"/>
      <c r="M473" s="39"/>
    </row>
    <row r="474" spans="12:13" ht="12.75">
      <c r="L474" s="39"/>
      <c r="M474" s="39"/>
    </row>
    <row r="475" spans="12:13" ht="12.75">
      <c r="L475" s="39"/>
      <c r="M475" s="39"/>
    </row>
    <row r="476" spans="12:13" ht="12.75">
      <c r="L476" s="39"/>
      <c r="M476" s="39"/>
    </row>
    <row r="477" spans="12:13" ht="12.75">
      <c r="L477" s="39"/>
      <c r="M477" s="39"/>
    </row>
    <row r="478" spans="12:13" ht="12.75">
      <c r="L478" s="39"/>
      <c r="M478" s="39"/>
    </row>
    <row r="479" spans="12:13" ht="12.75">
      <c r="L479" s="39"/>
      <c r="M479" s="39"/>
    </row>
    <row r="480" spans="12:13" ht="12.75">
      <c r="L480" s="39"/>
      <c r="M480" s="39"/>
    </row>
    <row r="481" spans="12:13" ht="12.75">
      <c r="L481" s="39"/>
      <c r="M481" s="39"/>
    </row>
    <row r="482" spans="12:13" ht="12.75">
      <c r="L482" s="39"/>
      <c r="M482" s="39"/>
    </row>
    <row r="483" spans="12:13" ht="12.75">
      <c r="L483" s="39"/>
      <c r="M483" s="39"/>
    </row>
    <row r="484" spans="12:13" ht="12.75">
      <c r="L484" s="39"/>
      <c r="M484" s="39"/>
    </row>
    <row r="485" spans="12:13" ht="12.75">
      <c r="L485" s="39"/>
      <c r="M485" s="39"/>
    </row>
    <row r="486" spans="12:13" ht="12.75">
      <c r="L486" s="39"/>
      <c r="M486" s="39"/>
    </row>
    <row r="487" spans="12:13" ht="12.75">
      <c r="L487" s="39"/>
      <c r="M487" s="39"/>
    </row>
    <row r="488" spans="12:13" ht="12.75">
      <c r="L488" s="39"/>
      <c r="M488" s="39"/>
    </row>
    <row r="489" spans="12:13" ht="12.75">
      <c r="L489" s="39"/>
      <c r="M489" s="39"/>
    </row>
    <row r="490" spans="12:13" ht="12.75">
      <c r="L490" s="39"/>
      <c r="M490" s="39"/>
    </row>
    <row r="491" spans="12:13" ht="12.75">
      <c r="L491" s="39"/>
      <c r="M491" s="39"/>
    </row>
    <row r="492" spans="12:13" ht="12.75">
      <c r="L492" s="39"/>
      <c r="M492" s="39"/>
    </row>
    <row r="493" spans="12:13" ht="12.75">
      <c r="L493" s="39"/>
      <c r="M493" s="39"/>
    </row>
    <row r="494" spans="12:13" ht="12.75">
      <c r="L494" s="39"/>
      <c r="M494" s="39"/>
    </row>
    <row r="495" spans="12:13" ht="12.75">
      <c r="L495" s="39"/>
      <c r="M495" s="39"/>
    </row>
    <row r="496" spans="12:13" ht="12.75">
      <c r="L496" s="39"/>
      <c r="M496" s="39"/>
    </row>
    <row r="497" spans="12:13" ht="12.75">
      <c r="L497" s="39"/>
      <c r="M497" s="39"/>
    </row>
    <row r="498" spans="12:13" ht="12.75">
      <c r="L498" s="39"/>
      <c r="M498" s="39"/>
    </row>
    <row r="499" spans="12:13" ht="12.75">
      <c r="L499" s="39"/>
      <c r="M499" s="39"/>
    </row>
    <row r="500" spans="12:13" ht="12.75">
      <c r="L500" s="39"/>
      <c r="M500" s="39"/>
    </row>
    <row r="501" spans="12:13" ht="12.75">
      <c r="L501" s="39"/>
      <c r="M501" s="39"/>
    </row>
    <row r="502" spans="12:13" ht="12.75">
      <c r="L502" s="39"/>
      <c r="M502" s="39"/>
    </row>
    <row r="503" spans="12:13" ht="12.75">
      <c r="L503" s="39"/>
      <c r="M503" s="39"/>
    </row>
    <row r="504" spans="12:13" ht="12.75">
      <c r="L504" s="39"/>
      <c r="M504" s="39"/>
    </row>
    <row r="505" spans="12:13" ht="12.75">
      <c r="L505" s="39"/>
      <c r="M505" s="39"/>
    </row>
    <row r="506" spans="12:13" ht="12.75">
      <c r="L506" s="39"/>
      <c r="M506" s="39"/>
    </row>
    <row r="507" spans="12:13" ht="12.75">
      <c r="L507" s="39"/>
      <c r="M507" s="39"/>
    </row>
    <row r="508" spans="12:13" ht="12.75">
      <c r="L508" s="39"/>
      <c r="M508" s="39"/>
    </row>
    <row r="509" spans="12:13" ht="12.75">
      <c r="L509" s="39"/>
      <c r="M509" s="39"/>
    </row>
    <row r="510" spans="12:13" ht="12.75">
      <c r="L510" s="39"/>
      <c r="M510" s="39"/>
    </row>
    <row r="511" spans="12:13" ht="12.75">
      <c r="L511" s="39"/>
      <c r="M511" s="39"/>
    </row>
    <row r="512" spans="12:13" ht="12.75">
      <c r="L512" s="39"/>
      <c r="M512" s="39"/>
    </row>
    <row r="513" spans="12:13" ht="12.75">
      <c r="L513" s="39"/>
      <c r="M513" s="39"/>
    </row>
    <row r="514" spans="12:13" ht="12.75">
      <c r="L514" s="39"/>
      <c r="M514" s="39"/>
    </row>
    <row r="515" spans="12:13" ht="12.75">
      <c r="L515" s="39"/>
      <c r="M515" s="39"/>
    </row>
    <row r="516" spans="12:13" ht="12.75">
      <c r="L516" s="39"/>
      <c r="M516" s="39"/>
    </row>
    <row r="517" spans="12:13" ht="12.75">
      <c r="L517" s="39"/>
      <c r="M517" s="39"/>
    </row>
    <row r="518" spans="12:13" ht="12.75">
      <c r="L518" s="39"/>
      <c r="M518" s="39"/>
    </row>
    <row r="519" spans="12:13" ht="12.75">
      <c r="L519" s="39"/>
      <c r="M519" s="39"/>
    </row>
    <row r="520" spans="12:13" ht="12.75">
      <c r="L520" s="39"/>
      <c r="M520" s="39"/>
    </row>
    <row r="521" spans="12:13" ht="12.75">
      <c r="L521" s="39"/>
      <c r="M521" s="39"/>
    </row>
    <row r="522" spans="12:13" ht="12.75">
      <c r="L522" s="39"/>
      <c r="M522" s="39"/>
    </row>
    <row r="523" spans="12:13" ht="12.75">
      <c r="L523" s="39"/>
      <c r="M523" s="39"/>
    </row>
    <row r="524" spans="12:13" ht="12.75">
      <c r="L524" s="39"/>
      <c r="M524" s="39"/>
    </row>
    <row r="525" spans="12:13" ht="12.75">
      <c r="L525" s="39"/>
      <c r="M525" s="39"/>
    </row>
    <row r="526" spans="12:13" ht="12.75">
      <c r="L526" s="39"/>
      <c r="M526" s="39"/>
    </row>
    <row r="527" spans="12:13" ht="12.75">
      <c r="L527" s="39"/>
      <c r="M527" s="39"/>
    </row>
    <row r="528" spans="12:13" ht="12.75">
      <c r="L528" s="39"/>
      <c r="M528" s="39"/>
    </row>
    <row r="529" spans="12:13" ht="12.75">
      <c r="L529" s="39"/>
      <c r="M529" s="39"/>
    </row>
    <row r="530" spans="12:13" ht="12.75">
      <c r="L530" s="39"/>
      <c r="M530" s="39"/>
    </row>
    <row r="531" spans="12:13" ht="12.75">
      <c r="L531" s="39"/>
      <c r="M531" s="39"/>
    </row>
    <row r="532" spans="12:13" ht="12.75">
      <c r="L532" s="39"/>
      <c r="M532" s="39"/>
    </row>
    <row r="533" spans="12:13" ht="12.75">
      <c r="L533" s="39"/>
      <c r="M533" s="39"/>
    </row>
    <row r="534" spans="12:13" ht="12.75">
      <c r="L534" s="39"/>
      <c r="M534" s="39"/>
    </row>
    <row r="535" spans="12:13" ht="12.75">
      <c r="L535" s="39"/>
      <c r="M535" s="39"/>
    </row>
    <row r="536" spans="12:13" ht="12.75">
      <c r="L536" s="39"/>
      <c r="M536" s="39"/>
    </row>
    <row r="537" spans="12:13" ht="12.75">
      <c r="L537" s="39"/>
      <c r="M537" s="39"/>
    </row>
    <row r="538" spans="12:13" ht="12.75">
      <c r="L538" s="39"/>
      <c r="M538" s="39"/>
    </row>
    <row r="539" spans="12:13" ht="12.75">
      <c r="L539" s="39"/>
      <c r="M539" s="39"/>
    </row>
    <row r="540" spans="12:13" ht="12.75">
      <c r="L540" s="39"/>
      <c r="M540" s="39"/>
    </row>
    <row r="541" spans="12:13" ht="12.75">
      <c r="L541" s="39"/>
      <c r="M541" s="39"/>
    </row>
    <row r="542" spans="12:13" ht="12.75">
      <c r="L542" s="39"/>
      <c r="M542" s="39"/>
    </row>
    <row r="543" spans="12:13" ht="12.75">
      <c r="L543" s="39"/>
      <c r="M543" s="39"/>
    </row>
    <row r="544" spans="12:13" ht="12.75">
      <c r="L544" s="39"/>
      <c r="M544" s="39"/>
    </row>
  </sheetData>
  <autoFilter ref="N1:N544"/>
  <mergeCells count="3">
    <mergeCell ref="A3:Q3"/>
    <mergeCell ref="Q1:Q2"/>
    <mergeCell ref="A1:A2"/>
  </mergeCells>
  <printOptions gridLines="1"/>
  <pageMargins left="0.15" right="0.15" top="0.85" bottom="0.75" header="0.5" footer="0.5"/>
  <pageSetup fitToHeight="100" fitToWidth="1" horizontalDpi="600" verticalDpi="600" orientation="landscape" paperSize="5" scale="96" r:id="rId1"/>
  <headerFooter alignWithMargins="0">
    <oddHeader>&amp;LWestmoreland County, PA&amp;CACQUISITION AND CONTACT STATUS REPORT&amp;RSALEM CBM PROSPECT
AS OF 15 APRIL 2007</oddHeader>
    <oddFooter>&amp;L&amp;F&amp;C&amp;P of &amp;N&amp;R&amp;D Printed</oddFooter>
  </headerFooter>
</worksheet>
</file>

<file path=xl/worksheets/sheet2.xml><?xml version="1.0" encoding="utf-8"?>
<worksheet xmlns="http://schemas.openxmlformats.org/spreadsheetml/2006/main" xmlns:r="http://schemas.openxmlformats.org/officeDocument/2006/relationships">
  <dimension ref="A1:Q38"/>
  <sheetViews>
    <sheetView workbookViewId="0" topLeftCell="A1">
      <selection activeCell="C2" sqref="C2"/>
    </sheetView>
  </sheetViews>
  <sheetFormatPr defaultColWidth="9.140625" defaultRowHeight="12.75"/>
  <cols>
    <col min="1" max="1" width="6.7109375" style="0" customWidth="1"/>
    <col min="2" max="2" width="10.28125" style="0" customWidth="1"/>
    <col min="3" max="3" width="12.7109375" style="0" customWidth="1"/>
    <col min="4" max="4" width="10.7109375" style="0" customWidth="1"/>
    <col min="6" max="6" width="10.7109375" style="0" customWidth="1"/>
    <col min="7" max="7" width="6.28125" style="0" customWidth="1"/>
    <col min="8" max="8" width="12.57421875" style="0" customWidth="1"/>
    <col min="9" max="9" width="8.421875" style="0" customWidth="1"/>
    <col min="14" max="14" width="10.28125" style="0" bestFit="1" customWidth="1"/>
    <col min="16" max="16" width="5.7109375" style="0" customWidth="1"/>
    <col min="17" max="17" width="30.7109375" style="0" customWidth="1"/>
  </cols>
  <sheetData>
    <row r="1" spans="2:4" ht="12.75">
      <c r="B1" s="22" t="s">
        <v>313</v>
      </c>
      <c r="C1" s="23"/>
      <c r="D1" s="2" t="s">
        <v>356</v>
      </c>
    </row>
    <row r="2" spans="1:17" ht="13.5" thickBot="1">
      <c r="A2" s="24"/>
      <c r="B2" s="24"/>
      <c r="C2" s="24"/>
      <c r="D2" s="24"/>
      <c r="E2" s="24"/>
      <c r="F2" s="24"/>
      <c r="G2" s="24"/>
      <c r="H2" s="24"/>
      <c r="I2" s="24"/>
      <c r="J2" s="24" t="s">
        <v>280</v>
      </c>
      <c r="K2" s="24"/>
      <c r="L2" s="24"/>
      <c r="M2" s="24"/>
      <c r="N2" s="24"/>
      <c r="O2" s="24"/>
      <c r="P2" s="24"/>
      <c r="Q2" s="24"/>
    </row>
    <row r="3" spans="1:17" s="4" customFormat="1" ht="13.5" thickTop="1">
      <c r="A3" s="15" t="s">
        <v>279</v>
      </c>
      <c r="B3" s="16"/>
      <c r="C3" s="16" t="s">
        <v>276</v>
      </c>
      <c r="D3" s="16" t="s">
        <v>275</v>
      </c>
      <c r="E3" s="16" t="s">
        <v>277</v>
      </c>
      <c r="F3" s="16" t="s">
        <v>273</v>
      </c>
      <c r="G3" s="16" t="s">
        <v>272</v>
      </c>
      <c r="H3" s="16" t="s">
        <v>270</v>
      </c>
      <c r="I3" s="16" t="s">
        <v>900</v>
      </c>
      <c r="J3" s="16"/>
      <c r="K3" s="16"/>
      <c r="L3" s="16" t="s">
        <v>898</v>
      </c>
      <c r="M3" s="16" t="s">
        <v>894</v>
      </c>
      <c r="N3" s="16" t="s">
        <v>896</v>
      </c>
      <c r="O3" s="16" t="s">
        <v>894</v>
      </c>
      <c r="P3" s="16" t="s">
        <v>892</v>
      </c>
      <c r="Q3" s="6"/>
    </row>
    <row r="4" spans="1:17" s="4" customFormat="1" ht="12.75">
      <c r="A4" s="15" t="s">
        <v>278</v>
      </c>
      <c r="B4" s="16" t="s">
        <v>885</v>
      </c>
      <c r="C4" s="16" t="s">
        <v>274</v>
      </c>
      <c r="D4" s="16" t="s">
        <v>274</v>
      </c>
      <c r="E4" s="16" t="s">
        <v>271</v>
      </c>
      <c r="F4" s="16" t="s">
        <v>271</v>
      </c>
      <c r="G4" s="16" t="s">
        <v>271</v>
      </c>
      <c r="H4" s="16" t="s">
        <v>901</v>
      </c>
      <c r="I4" s="16" t="s">
        <v>899</v>
      </c>
      <c r="J4" s="16" t="s">
        <v>886</v>
      </c>
      <c r="K4" s="16" t="s">
        <v>887</v>
      </c>
      <c r="L4" s="16" t="s">
        <v>897</v>
      </c>
      <c r="M4" s="16" t="s">
        <v>897</v>
      </c>
      <c r="N4" s="16" t="s">
        <v>895</v>
      </c>
      <c r="O4" s="16" t="s">
        <v>893</v>
      </c>
      <c r="P4" s="16" t="s">
        <v>314</v>
      </c>
      <c r="Q4" s="6" t="s">
        <v>931</v>
      </c>
    </row>
    <row r="5" spans="1:17" s="4" customFormat="1" ht="12.75">
      <c r="A5" s="15"/>
      <c r="B5" s="16"/>
      <c r="C5" s="16"/>
      <c r="D5" s="16"/>
      <c r="E5" s="16"/>
      <c r="F5" s="16"/>
      <c r="G5" s="16"/>
      <c r="H5" s="16"/>
      <c r="I5" s="16"/>
      <c r="J5" s="16"/>
      <c r="K5" s="16"/>
      <c r="L5" s="16"/>
      <c r="M5" s="16"/>
      <c r="N5" s="16"/>
      <c r="O5" s="16"/>
      <c r="P5" s="16"/>
      <c r="Q5" s="6"/>
    </row>
    <row r="6" spans="1:17" ht="12.75">
      <c r="A6" s="20"/>
      <c r="B6" s="21"/>
      <c r="C6" s="21"/>
      <c r="D6" s="21"/>
      <c r="E6" s="21"/>
      <c r="F6" s="21"/>
      <c r="G6" s="21"/>
      <c r="H6" s="21"/>
      <c r="I6" s="21"/>
      <c r="J6" s="21"/>
      <c r="K6" s="21"/>
      <c r="L6" s="21"/>
      <c r="M6" s="21"/>
      <c r="N6" s="21"/>
      <c r="O6" s="21"/>
      <c r="Q6" s="7"/>
    </row>
    <row r="7" spans="1:17" s="4" customFormat="1" ht="38.25">
      <c r="A7" s="12"/>
      <c r="B7" s="3" t="s">
        <v>813</v>
      </c>
      <c r="C7" s="3" t="s">
        <v>814</v>
      </c>
      <c r="D7" s="3" t="s">
        <v>815</v>
      </c>
      <c r="E7" s="3" t="s">
        <v>816</v>
      </c>
      <c r="F7" s="3" t="s">
        <v>817</v>
      </c>
      <c r="G7" s="3" t="s">
        <v>818</v>
      </c>
      <c r="H7" s="3">
        <v>15601</v>
      </c>
      <c r="I7" s="3" t="s">
        <v>708</v>
      </c>
      <c r="J7">
        <v>63</v>
      </c>
      <c r="K7" s="27"/>
      <c r="L7" s="27"/>
      <c r="M7" s="28"/>
      <c r="N7" s="28"/>
      <c r="O7" s="28"/>
      <c r="P7" s="3"/>
      <c r="Q7" s="5" t="s">
        <v>778</v>
      </c>
    </row>
    <row r="8" spans="1:17" s="4" customFormat="1" ht="38.25">
      <c r="A8" s="12"/>
      <c r="B8" s="3" t="s">
        <v>709</v>
      </c>
      <c r="C8" s="3" t="s">
        <v>710</v>
      </c>
      <c r="D8" s="3" t="s">
        <v>711</v>
      </c>
      <c r="E8" s="3" t="s">
        <v>712</v>
      </c>
      <c r="F8" s="3" t="s">
        <v>891</v>
      </c>
      <c r="G8" s="3" t="s">
        <v>890</v>
      </c>
      <c r="H8" s="3">
        <v>15601</v>
      </c>
      <c r="I8" s="3" t="s">
        <v>713</v>
      </c>
      <c r="J8">
        <v>75.5</v>
      </c>
      <c r="K8" s="27"/>
      <c r="L8" s="27"/>
      <c r="M8" s="28"/>
      <c r="N8" s="28"/>
      <c r="O8" s="28"/>
      <c r="P8" s="3"/>
      <c r="Q8" s="5" t="s">
        <v>714</v>
      </c>
    </row>
    <row r="9" spans="1:17" s="4" customFormat="1" ht="38.25">
      <c r="A9" s="12"/>
      <c r="B9" s="3" t="s">
        <v>715</v>
      </c>
      <c r="C9" s="3" t="s">
        <v>716</v>
      </c>
      <c r="D9" s="3" t="s">
        <v>643</v>
      </c>
      <c r="E9" s="3" t="s">
        <v>334</v>
      </c>
      <c r="F9" s="3" t="s">
        <v>891</v>
      </c>
      <c r="G9" s="3" t="s">
        <v>890</v>
      </c>
      <c r="H9" s="3">
        <v>15601</v>
      </c>
      <c r="I9" s="3" t="s">
        <v>382</v>
      </c>
      <c r="J9">
        <v>173</v>
      </c>
      <c r="K9" s="27"/>
      <c r="L9" s="27"/>
      <c r="M9" s="28"/>
      <c r="N9" s="28"/>
      <c r="O9" s="28"/>
      <c r="P9" s="3"/>
      <c r="Q9" s="5" t="s">
        <v>335</v>
      </c>
    </row>
    <row r="10" spans="1:17" s="4" customFormat="1" ht="38.25">
      <c r="A10" s="12"/>
      <c r="B10" s="3" t="s">
        <v>721</v>
      </c>
      <c r="C10" s="3" t="s">
        <v>722</v>
      </c>
      <c r="D10" s="3"/>
      <c r="E10" s="3" t="s">
        <v>723</v>
      </c>
      <c r="F10" s="3" t="s">
        <v>891</v>
      </c>
      <c r="G10" s="3" t="s">
        <v>890</v>
      </c>
      <c r="H10" s="3">
        <v>15601</v>
      </c>
      <c r="I10" s="3" t="s">
        <v>724</v>
      </c>
      <c r="J10">
        <v>133.7</v>
      </c>
      <c r="K10" s="27"/>
      <c r="L10" s="27"/>
      <c r="M10" s="28"/>
      <c r="N10" s="28"/>
      <c r="O10" s="28"/>
      <c r="P10" s="3"/>
      <c r="Q10" s="5" t="s">
        <v>725</v>
      </c>
    </row>
    <row r="11" spans="1:17" s="4" customFormat="1" ht="38.25">
      <c r="A11" s="12"/>
      <c r="B11" s="3" t="s">
        <v>737</v>
      </c>
      <c r="C11" s="3" t="s">
        <v>738</v>
      </c>
      <c r="D11" s="3" t="s">
        <v>739</v>
      </c>
      <c r="E11" s="3" t="s">
        <v>740</v>
      </c>
      <c r="F11" s="3" t="s">
        <v>891</v>
      </c>
      <c r="G11" s="3" t="s">
        <v>890</v>
      </c>
      <c r="H11" s="3">
        <v>15601</v>
      </c>
      <c r="I11" s="3" t="s">
        <v>735</v>
      </c>
      <c r="J11">
        <v>88.6</v>
      </c>
      <c r="K11" s="27"/>
      <c r="L11" s="27"/>
      <c r="M11" s="28"/>
      <c r="N11" s="28"/>
      <c r="O11" s="28"/>
      <c r="P11" s="3"/>
      <c r="Q11" s="5" t="s">
        <v>741</v>
      </c>
    </row>
    <row r="12" spans="1:17" s="4" customFormat="1" ht="25.5">
      <c r="A12" s="12"/>
      <c r="B12" s="3" t="s">
        <v>726</v>
      </c>
      <c r="C12" s="3" t="s">
        <v>727</v>
      </c>
      <c r="D12" s="3" t="s">
        <v>728</v>
      </c>
      <c r="E12" s="3" t="s">
        <v>729</v>
      </c>
      <c r="F12" s="3" t="s">
        <v>191</v>
      </c>
      <c r="G12" s="3" t="s">
        <v>890</v>
      </c>
      <c r="H12" s="3">
        <v>15624</v>
      </c>
      <c r="I12" s="3" t="s">
        <v>382</v>
      </c>
      <c r="J12">
        <v>107.6</v>
      </c>
      <c r="K12" s="27"/>
      <c r="L12" s="27"/>
      <c r="M12" s="28"/>
      <c r="N12" s="28"/>
      <c r="O12" s="28"/>
      <c r="P12" s="3"/>
      <c r="Q12" s="5" t="s">
        <v>730</v>
      </c>
    </row>
    <row r="13" spans="1:17" s="4" customFormat="1" ht="25.5">
      <c r="A13" s="12"/>
      <c r="B13" s="3" t="s">
        <v>742</v>
      </c>
      <c r="C13" s="3" t="s">
        <v>180</v>
      </c>
      <c r="D13" s="3" t="s">
        <v>743</v>
      </c>
      <c r="E13" s="3" t="s">
        <v>744</v>
      </c>
      <c r="F13" s="3" t="s">
        <v>937</v>
      </c>
      <c r="G13" s="3" t="s">
        <v>890</v>
      </c>
      <c r="H13" s="3">
        <v>15670</v>
      </c>
      <c r="I13" s="3" t="s">
        <v>382</v>
      </c>
      <c r="J13">
        <v>76.1</v>
      </c>
      <c r="K13" s="27"/>
      <c r="L13" s="27"/>
      <c r="M13" s="28"/>
      <c r="N13" s="28"/>
      <c r="O13" s="28"/>
      <c r="P13" s="3"/>
      <c r="Q13" s="5" t="s">
        <v>745</v>
      </c>
    </row>
    <row r="14" spans="1:17" s="4" customFormat="1" ht="38.25">
      <c r="A14" s="12"/>
      <c r="B14" s="3" t="s">
        <v>731</v>
      </c>
      <c r="C14" s="3" t="s">
        <v>732</v>
      </c>
      <c r="D14" s="3" t="s">
        <v>733</v>
      </c>
      <c r="E14" s="3" t="s">
        <v>734</v>
      </c>
      <c r="F14" s="3" t="s">
        <v>312</v>
      </c>
      <c r="G14" s="3" t="s">
        <v>890</v>
      </c>
      <c r="H14" s="3">
        <v>15650</v>
      </c>
      <c r="I14" s="3" t="s">
        <v>735</v>
      </c>
      <c r="J14">
        <v>100</v>
      </c>
      <c r="K14" s="27"/>
      <c r="L14" s="27"/>
      <c r="M14" s="28"/>
      <c r="N14" s="28"/>
      <c r="O14" s="28"/>
      <c r="P14" s="3"/>
      <c r="Q14" s="5" t="s">
        <v>736</v>
      </c>
    </row>
    <row r="15" spans="1:17" s="4" customFormat="1" ht="51">
      <c r="A15" s="12"/>
      <c r="B15" s="3" t="s">
        <v>746</v>
      </c>
      <c r="C15" s="3" t="s">
        <v>747</v>
      </c>
      <c r="D15" s="3" t="s">
        <v>748</v>
      </c>
      <c r="E15" s="3" t="s">
        <v>761</v>
      </c>
      <c r="F15" s="3" t="s">
        <v>891</v>
      </c>
      <c r="G15" s="3" t="s">
        <v>890</v>
      </c>
      <c r="H15" s="3">
        <v>15601</v>
      </c>
      <c r="I15" s="3" t="s">
        <v>762</v>
      </c>
      <c r="J15">
        <v>149.1</v>
      </c>
      <c r="K15" s="27"/>
      <c r="L15" s="27"/>
      <c r="M15" s="28"/>
      <c r="N15" s="28"/>
      <c r="O15" s="28"/>
      <c r="P15" s="3"/>
      <c r="Q15" s="5" t="s">
        <v>763</v>
      </c>
    </row>
    <row r="16" spans="1:17" s="4" customFormat="1" ht="38.25">
      <c r="A16" s="12"/>
      <c r="B16" s="3" t="s">
        <v>764</v>
      </c>
      <c r="C16" s="3" t="s">
        <v>765</v>
      </c>
      <c r="D16" s="3" t="s">
        <v>766</v>
      </c>
      <c r="E16" s="3" t="s">
        <v>767</v>
      </c>
      <c r="F16" s="3" t="s">
        <v>768</v>
      </c>
      <c r="G16" s="3" t="s">
        <v>890</v>
      </c>
      <c r="H16" s="3">
        <v>15662</v>
      </c>
      <c r="I16" s="3" t="s">
        <v>769</v>
      </c>
      <c r="J16">
        <v>90</v>
      </c>
      <c r="K16" s="27"/>
      <c r="L16" s="27"/>
      <c r="M16" s="28"/>
      <c r="N16" s="28"/>
      <c r="O16" s="28"/>
      <c r="P16" s="3"/>
      <c r="Q16" s="5" t="s">
        <v>770</v>
      </c>
    </row>
    <row r="17" spans="1:17" s="4" customFormat="1" ht="25.5">
      <c r="A17" s="11"/>
      <c r="B17" s="3" t="s">
        <v>940</v>
      </c>
      <c r="C17" s="3" t="s">
        <v>934</v>
      </c>
      <c r="D17" s="3" t="s">
        <v>935</v>
      </c>
      <c r="E17" s="3" t="s">
        <v>936</v>
      </c>
      <c r="F17" s="3" t="s">
        <v>937</v>
      </c>
      <c r="G17" s="3" t="s">
        <v>890</v>
      </c>
      <c r="H17" s="3">
        <v>15670</v>
      </c>
      <c r="I17" s="3" t="s">
        <v>938</v>
      </c>
      <c r="J17">
        <v>26.8</v>
      </c>
      <c r="K17" s="27"/>
      <c r="L17" s="27"/>
      <c r="M17" s="28"/>
      <c r="N17" s="28"/>
      <c r="O17" s="28"/>
      <c r="P17" s="3"/>
      <c r="Q17" s="5" t="s">
        <v>779</v>
      </c>
    </row>
    <row r="18" spans="1:17" s="4" customFormat="1" ht="38.25">
      <c r="A18" s="11"/>
      <c r="B18" s="3" t="s">
        <v>939</v>
      </c>
      <c r="C18" s="3" t="s">
        <v>372</v>
      </c>
      <c r="D18" s="3" t="s">
        <v>941</v>
      </c>
      <c r="E18" s="3" t="s">
        <v>373</v>
      </c>
      <c r="F18" s="3" t="s">
        <v>937</v>
      </c>
      <c r="G18" s="3" t="s">
        <v>890</v>
      </c>
      <c r="H18" s="3">
        <v>15670</v>
      </c>
      <c r="I18" s="3" t="s">
        <v>374</v>
      </c>
      <c r="J18">
        <v>158.2</v>
      </c>
      <c r="K18" s="27"/>
      <c r="L18" s="27"/>
      <c r="M18" s="28"/>
      <c r="N18" s="28"/>
      <c r="O18" s="28"/>
      <c r="P18" s="3"/>
      <c r="Q18" s="5" t="s">
        <v>780</v>
      </c>
    </row>
    <row r="19" spans="1:17" s="4" customFormat="1" ht="38.25">
      <c r="A19" s="11"/>
      <c r="B19" s="3" t="s">
        <v>375</v>
      </c>
      <c r="C19" s="3" t="s">
        <v>376</v>
      </c>
      <c r="D19" s="3" t="s">
        <v>377</v>
      </c>
      <c r="E19" s="3" t="s">
        <v>378</v>
      </c>
      <c r="F19" s="3" t="s">
        <v>379</v>
      </c>
      <c r="G19" s="3" t="s">
        <v>890</v>
      </c>
      <c r="H19" s="3" t="s">
        <v>380</v>
      </c>
      <c r="I19" s="3" t="s">
        <v>381</v>
      </c>
      <c r="J19">
        <v>35.9</v>
      </c>
      <c r="K19" s="27"/>
      <c r="L19" s="27"/>
      <c r="M19" s="28"/>
      <c r="N19" s="28"/>
      <c r="O19" s="28"/>
      <c r="P19" s="3"/>
      <c r="Q19" s="5" t="s">
        <v>781</v>
      </c>
    </row>
    <row r="20" spans="1:17" s="4" customFormat="1" ht="25.5">
      <c r="A20" s="11"/>
      <c r="B20" s="3" t="s">
        <v>628</v>
      </c>
      <c r="C20" s="3" t="s">
        <v>629</v>
      </c>
      <c r="D20" s="3" t="s">
        <v>630</v>
      </c>
      <c r="E20" s="3" t="s">
        <v>631</v>
      </c>
      <c r="F20" s="3" t="s">
        <v>937</v>
      </c>
      <c r="G20" s="3" t="s">
        <v>890</v>
      </c>
      <c r="H20" s="3">
        <v>15670</v>
      </c>
      <c r="I20" s="3" t="s">
        <v>632</v>
      </c>
      <c r="J20">
        <v>31.2</v>
      </c>
      <c r="K20" s="27"/>
      <c r="L20" s="27"/>
      <c r="M20" s="28"/>
      <c r="N20" s="28"/>
      <c r="O20" s="28"/>
      <c r="P20" s="3"/>
      <c r="Q20" s="5" t="s">
        <v>782</v>
      </c>
    </row>
    <row r="21" spans="1:17" s="4" customFormat="1" ht="25.5">
      <c r="A21" s="11"/>
      <c r="B21" s="3" t="s">
        <v>627</v>
      </c>
      <c r="C21" s="3" t="s">
        <v>626</v>
      </c>
      <c r="D21" s="3" t="s">
        <v>625</v>
      </c>
      <c r="E21" s="3" t="s">
        <v>383</v>
      </c>
      <c r="F21" s="3" t="s">
        <v>937</v>
      </c>
      <c r="G21" s="3" t="s">
        <v>890</v>
      </c>
      <c r="H21" s="3">
        <v>15670</v>
      </c>
      <c r="I21" s="3" t="s">
        <v>382</v>
      </c>
      <c r="J21">
        <v>35.6</v>
      </c>
      <c r="K21" s="27"/>
      <c r="L21" s="27"/>
      <c r="M21" s="28"/>
      <c r="N21" s="28"/>
      <c r="O21" s="28"/>
      <c r="P21" s="3"/>
      <c r="Q21" s="5" t="s">
        <v>783</v>
      </c>
    </row>
    <row r="22" spans="1:17" s="4" customFormat="1" ht="25.5">
      <c r="A22" s="12"/>
      <c r="B22" s="3" t="s">
        <v>68</v>
      </c>
      <c r="C22" s="3" t="s">
        <v>69</v>
      </c>
      <c r="D22" s="3" t="s">
        <v>70</v>
      </c>
      <c r="E22" s="3" t="s">
        <v>71</v>
      </c>
      <c r="F22" s="3" t="s">
        <v>891</v>
      </c>
      <c r="G22" s="3" t="s">
        <v>890</v>
      </c>
      <c r="H22" s="3">
        <v>15601</v>
      </c>
      <c r="I22" s="3" t="s">
        <v>72</v>
      </c>
      <c r="J22">
        <v>88.9</v>
      </c>
      <c r="K22" s="27"/>
      <c r="L22" s="27"/>
      <c r="M22" s="28"/>
      <c r="N22" s="28"/>
      <c r="O22" s="28"/>
      <c r="P22" s="3"/>
      <c r="Q22" s="5" t="s">
        <v>784</v>
      </c>
    </row>
    <row r="23" spans="1:17" s="4" customFormat="1" ht="25.5">
      <c r="A23" s="11"/>
      <c r="B23" s="3" t="s">
        <v>642</v>
      </c>
      <c r="C23" s="3" t="s">
        <v>641</v>
      </c>
      <c r="D23" s="3" t="s">
        <v>640</v>
      </c>
      <c r="E23" s="3" t="s">
        <v>639</v>
      </c>
      <c r="F23" s="3" t="s">
        <v>891</v>
      </c>
      <c r="G23" s="3" t="s">
        <v>890</v>
      </c>
      <c r="H23" s="3">
        <v>15601</v>
      </c>
      <c r="I23" s="3" t="s">
        <v>638</v>
      </c>
      <c r="J23">
        <v>126.4</v>
      </c>
      <c r="K23" s="27"/>
      <c r="L23" s="27"/>
      <c r="M23" s="28"/>
      <c r="N23" s="28"/>
      <c r="O23" s="28"/>
      <c r="P23" s="3"/>
      <c r="Q23" s="5" t="s">
        <v>785</v>
      </c>
    </row>
    <row r="24" spans="1:17" s="4" customFormat="1" ht="38.25">
      <c r="A24" s="11"/>
      <c r="B24" s="3" t="s">
        <v>67</v>
      </c>
      <c r="C24" s="3" t="s">
        <v>66</v>
      </c>
      <c r="D24" s="3" t="s">
        <v>65</v>
      </c>
      <c r="E24" s="3" t="s">
        <v>64</v>
      </c>
      <c r="F24" s="3" t="s">
        <v>891</v>
      </c>
      <c r="G24" s="3" t="s">
        <v>890</v>
      </c>
      <c r="H24" s="3">
        <v>15601</v>
      </c>
      <c r="I24" s="3" t="s">
        <v>63</v>
      </c>
      <c r="J24">
        <v>107.2</v>
      </c>
      <c r="K24" s="27"/>
      <c r="L24" s="27"/>
      <c r="M24" s="28"/>
      <c r="N24" s="28"/>
      <c r="O24" s="28"/>
      <c r="P24" s="3"/>
      <c r="Q24" s="5" t="s">
        <v>786</v>
      </c>
    </row>
    <row r="25" spans="1:17" s="4" customFormat="1" ht="25.5">
      <c r="A25" s="12"/>
      <c r="B25" s="3" t="s">
        <v>73</v>
      </c>
      <c r="C25" s="3" t="s">
        <v>74</v>
      </c>
      <c r="D25" s="3" t="s">
        <v>75</v>
      </c>
      <c r="E25" s="3" t="s">
        <v>77</v>
      </c>
      <c r="F25" s="3" t="s">
        <v>937</v>
      </c>
      <c r="G25" s="3" t="s">
        <v>890</v>
      </c>
      <c r="H25" s="3">
        <v>15670</v>
      </c>
      <c r="I25" s="3" t="s">
        <v>76</v>
      </c>
      <c r="J25">
        <v>121.2</v>
      </c>
      <c r="K25" s="27"/>
      <c r="L25" s="27"/>
      <c r="M25" s="28"/>
      <c r="N25" s="28"/>
      <c r="O25" s="28"/>
      <c r="P25" s="3"/>
      <c r="Q25" s="5" t="s">
        <v>787</v>
      </c>
    </row>
    <row r="26" spans="1:17" s="4" customFormat="1" ht="38.25">
      <c r="A26" s="11"/>
      <c r="B26" s="3" t="s">
        <v>633</v>
      </c>
      <c r="C26" s="3" t="s">
        <v>634</v>
      </c>
      <c r="D26" s="3" t="s">
        <v>635</v>
      </c>
      <c r="E26" s="3" t="s">
        <v>636</v>
      </c>
      <c r="F26" s="3" t="s">
        <v>891</v>
      </c>
      <c r="G26" s="3" t="s">
        <v>890</v>
      </c>
      <c r="H26" s="3">
        <v>15601</v>
      </c>
      <c r="I26" s="3" t="s">
        <v>637</v>
      </c>
      <c r="J26">
        <v>61</v>
      </c>
      <c r="K26" s="27"/>
      <c r="L26" s="27"/>
      <c r="M26" s="28"/>
      <c r="N26" s="28"/>
      <c r="O26" s="28"/>
      <c r="P26" s="3"/>
      <c r="Q26" s="5" t="s">
        <v>788</v>
      </c>
    </row>
    <row r="27" spans="1:17" s="4" customFormat="1" ht="25.5">
      <c r="A27" s="12"/>
      <c r="B27" s="3" t="s">
        <v>78</v>
      </c>
      <c r="C27" s="3" t="s">
        <v>79</v>
      </c>
      <c r="D27" s="3" t="s">
        <v>95</v>
      </c>
      <c r="E27" s="3" t="s">
        <v>96</v>
      </c>
      <c r="F27" s="3" t="s">
        <v>937</v>
      </c>
      <c r="G27" s="3" t="s">
        <v>890</v>
      </c>
      <c r="H27" s="3">
        <v>15670</v>
      </c>
      <c r="I27" s="3" t="s">
        <v>97</v>
      </c>
      <c r="J27">
        <v>39.5</v>
      </c>
      <c r="K27" s="27"/>
      <c r="L27" s="27"/>
      <c r="M27" s="28"/>
      <c r="N27" s="28"/>
      <c r="O27" s="28"/>
      <c r="P27" s="3"/>
      <c r="Q27" s="5" t="s">
        <v>789</v>
      </c>
    </row>
    <row r="28" spans="1:17" s="4" customFormat="1" ht="63.75">
      <c r="A28" s="12"/>
      <c r="B28" s="3" t="s">
        <v>141</v>
      </c>
      <c r="C28" s="3" t="s">
        <v>142</v>
      </c>
      <c r="D28" s="3" t="s">
        <v>143</v>
      </c>
      <c r="E28" s="3" t="s">
        <v>144</v>
      </c>
      <c r="F28" s="3" t="s">
        <v>937</v>
      </c>
      <c r="G28" s="3" t="s">
        <v>890</v>
      </c>
      <c r="H28" s="3">
        <v>15670</v>
      </c>
      <c r="I28" s="3" t="s">
        <v>145</v>
      </c>
      <c r="J28">
        <v>38</v>
      </c>
      <c r="K28" s="27"/>
      <c r="L28" s="27"/>
      <c r="M28" s="28"/>
      <c r="N28" s="28"/>
      <c r="O28" s="28"/>
      <c r="P28" s="3"/>
      <c r="Q28" s="5" t="s">
        <v>146</v>
      </c>
    </row>
    <row r="29" spans="1:17" s="4" customFormat="1" ht="38.25">
      <c r="A29" s="12"/>
      <c r="B29" s="3" t="s">
        <v>157</v>
      </c>
      <c r="C29" s="3" t="s">
        <v>142</v>
      </c>
      <c r="D29" s="3" t="s">
        <v>158</v>
      </c>
      <c r="E29" s="3" t="s">
        <v>159</v>
      </c>
      <c r="F29" s="3" t="s">
        <v>937</v>
      </c>
      <c r="G29" s="3" t="s">
        <v>890</v>
      </c>
      <c r="H29" s="3">
        <v>15670</v>
      </c>
      <c r="I29" s="3" t="s">
        <v>160</v>
      </c>
      <c r="J29">
        <v>55.3</v>
      </c>
      <c r="K29" s="27"/>
      <c r="L29" s="27"/>
      <c r="M29" s="28"/>
      <c r="N29" s="28"/>
      <c r="O29" s="28"/>
      <c r="P29" s="3"/>
      <c r="Q29" s="5" t="s">
        <v>161</v>
      </c>
    </row>
    <row r="30" spans="1:17" s="4" customFormat="1" ht="25.5">
      <c r="A30" s="12"/>
      <c r="B30" s="3" t="s">
        <v>162</v>
      </c>
      <c r="C30" s="3" t="s">
        <v>163</v>
      </c>
      <c r="D30" s="3" t="s">
        <v>164</v>
      </c>
      <c r="E30" s="3" t="s">
        <v>165</v>
      </c>
      <c r="F30" s="3" t="s">
        <v>891</v>
      </c>
      <c r="G30" s="3" t="s">
        <v>890</v>
      </c>
      <c r="H30" s="3">
        <v>15601</v>
      </c>
      <c r="I30" s="3" t="s">
        <v>166</v>
      </c>
      <c r="J30">
        <v>90.3</v>
      </c>
      <c r="K30" s="27"/>
      <c r="L30" s="27"/>
      <c r="M30" s="28"/>
      <c r="N30" s="28"/>
      <c r="O30" s="28"/>
      <c r="P30" s="3"/>
      <c r="Q30" s="5" t="s">
        <v>167</v>
      </c>
    </row>
    <row r="31" spans="1:17" s="4" customFormat="1" ht="25.5">
      <c r="A31" s="12"/>
      <c r="B31" s="3" t="s">
        <v>174</v>
      </c>
      <c r="C31" s="3" t="s">
        <v>175</v>
      </c>
      <c r="D31" s="3" t="s">
        <v>176</v>
      </c>
      <c r="E31" s="3" t="s">
        <v>177</v>
      </c>
      <c r="F31" s="3" t="s">
        <v>891</v>
      </c>
      <c r="G31" s="3" t="s">
        <v>890</v>
      </c>
      <c r="H31" s="3">
        <v>15601</v>
      </c>
      <c r="I31" s="3" t="s">
        <v>178</v>
      </c>
      <c r="J31">
        <v>104.7</v>
      </c>
      <c r="K31" s="27"/>
      <c r="L31" s="27"/>
      <c r="M31" s="28"/>
      <c r="N31" s="28"/>
      <c r="O31" s="28"/>
      <c r="P31" s="3"/>
      <c r="Q31" s="5" t="s">
        <v>179</v>
      </c>
    </row>
    <row r="32" spans="1:17" s="4" customFormat="1" ht="38.25">
      <c r="A32" s="12"/>
      <c r="B32" s="3" t="s">
        <v>181</v>
      </c>
      <c r="C32" s="3" t="s">
        <v>182</v>
      </c>
      <c r="D32" s="3" t="s">
        <v>183</v>
      </c>
      <c r="E32" s="3" t="s">
        <v>184</v>
      </c>
      <c r="F32" s="3" t="s">
        <v>891</v>
      </c>
      <c r="G32" s="3" t="s">
        <v>890</v>
      </c>
      <c r="H32" s="3">
        <v>15601</v>
      </c>
      <c r="I32" s="3" t="s">
        <v>185</v>
      </c>
      <c r="J32">
        <v>45</v>
      </c>
      <c r="K32" s="27"/>
      <c r="L32" s="27"/>
      <c r="M32" s="28"/>
      <c r="N32" s="28"/>
      <c r="O32" s="28"/>
      <c r="P32" s="3"/>
      <c r="Q32" s="5" t="s">
        <v>186</v>
      </c>
    </row>
    <row r="33" spans="1:17" s="4" customFormat="1" ht="25.5">
      <c r="A33" s="12"/>
      <c r="B33" s="3" t="s">
        <v>187</v>
      </c>
      <c r="C33" s="3" t="s">
        <v>188</v>
      </c>
      <c r="D33" s="3" t="s">
        <v>189</v>
      </c>
      <c r="E33" s="3" t="s">
        <v>190</v>
      </c>
      <c r="F33" s="3" t="s">
        <v>191</v>
      </c>
      <c r="G33" s="3" t="s">
        <v>890</v>
      </c>
      <c r="H33" s="3">
        <v>15624</v>
      </c>
      <c r="I33" s="3" t="s">
        <v>192</v>
      </c>
      <c r="J33">
        <v>74.9</v>
      </c>
      <c r="K33" s="27"/>
      <c r="L33" s="27"/>
      <c r="M33" s="28"/>
      <c r="N33" s="28"/>
      <c r="O33" s="28"/>
      <c r="P33" s="3"/>
      <c r="Q33" s="5" t="s">
        <v>193</v>
      </c>
    </row>
    <row r="34" spans="1:17" s="4" customFormat="1" ht="51">
      <c r="A34" s="12"/>
      <c r="B34" s="3" t="s">
        <v>168</v>
      </c>
      <c r="C34" s="3" t="s">
        <v>169</v>
      </c>
      <c r="D34" s="3" t="s">
        <v>170</v>
      </c>
      <c r="E34" s="3" t="s">
        <v>171</v>
      </c>
      <c r="F34" s="3" t="s">
        <v>891</v>
      </c>
      <c r="G34" s="3" t="s">
        <v>890</v>
      </c>
      <c r="H34" s="3">
        <v>15601</v>
      </c>
      <c r="I34" s="3" t="s">
        <v>172</v>
      </c>
      <c r="J34">
        <v>395.1</v>
      </c>
      <c r="K34" s="27" t="s">
        <v>280</v>
      </c>
      <c r="L34" s="27" t="s">
        <v>280</v>
      </c>
      <c r="M34" s="28" t="s">
        <v>280</v>
      </c>
      <c r="N34" s="28" t="s">
        <v>280</v>
      </c>
      <c r="O34" s="28" t="s">
        <v>280</v>
      </c>
      <c r="P34" s="3"/>
      <c r="Q34" s="5" t="s">
        <v>173</v>
      </c>
    </row>
    <row r="35" spans="1:17" s="4" customFormat="1" ht="12" customHeight="1">
      <c r="A35" s="12"/>
      <c r="B35" s="3" t="s">
        <v>194</v>
      </c>
      <c r="C35" s="3" t="s">
        <v>195</v>
      </c>
      <c r="D35" s="3" t="s">
        <v>196</v>
      </c>
      <c r="E35" s="3" t="s">
        <v>793</v>
      </c>
      <c r="F35" s="3" t="s">
        <v>191</v>
      </c>
      <c r="G35" s="3" t="s">
        <v>890</v>
      </c>
      <c r="H35" s="3">
        <v>15624</v>
      </c>
      <c r="I35" s="3" t="s">
        <v>382</v>
      </c>
      <c r="J35">
        <v>67.4</v>
      </c>
      <c r="K35" s="27"/>
      <c r="L35" s="27"/>
      <c r="M35" s="28"/>
      <c r="N35" s="28"/>
      <c r="O35" s="28"/>
      <c r="P35" s="3"/>
      <c r="Q35" s="5" t="s">
        <v>794</v>
      </c>
    </row>
    <row r="36" spans="1:17" s="4" customFormat="1" ht="24.75" customHeight="1">
      <c r="A36" s="12"/>
      <c r="B36" s="3" t="s">
        <v>795</v>
      </c>
      <c r="C36" s="3" t="s">
        <v>796</v>
      </c>
      <c r="D36" s="3" t="s">
        <v>797</v>
      </c>
      <c r="E36" s="3" t="s">
        <v>798</v>
      </c>
      <c r="F36" s="3" t="s">
        <v>937</v>
      </c>
      <c r="G36" s="3" t="s">
        <v>890</v>
      </c>
      <c r="H36" s="3">
        <v>15670</v>
      </c>
      <c r="I36" s="3" t="s">
        <v>799</v>
      </c>
      <c r="J36">
        <v>93.8</v>
      </c>
      <c r="K36" s="27"/>
      <c r="L36" s="27"/>
      <c r="M36" s="29" t="s">
        <v>280</v>
      </c>
      <c r="N36" s="28"/>
      <c r="O36" s="28"/>
      <c r="P36" s="3"/>
      <c r="Q36" s="5" t="s">
        <v>800</v>
      </c>
    </row>
    <row r="37" spans="1:17" s="4" customFormat="1" ht="24.75" customHeight="1">
      <c r="A37" s="12"/>
      <c r="B37" s="3" t="s">
        <v>801</v>
      </c>
      <c r="C37" s="3" t="s">
        <v>802</v>
      </c>
      <c r="D37" s="3" t="s">
        <v>803</v>
      </c>
      <c r="E37" s="3" t="s">
        <v>804</v>
      </c>
      <c r="F37" s="3" t="s">
        <v>805</v>
      </c>
      <c r="G37" s="3" t="s">
        <v>806</v>
      </c>
      <c r="H37" s="3">
        <v>48066</v>
      </c>
      <c r="I37" s="3" t="s">
        <v>807</v>
      </c>
      <c r="J37">
        <v>42.8</v>
      </c>
      <c r="K37" s="27"/>
      <c r="L37" s="27"/>
      <c r="M37" s="28"/>
      <c r="N37" s="28"/>
      <c r="O37" s="28"/>
      <c r="P37" s="3"/>
      <c r="Q37" s="5" t="s">
        <v>808</v>
      </c>
    </row>
    <row r="38" spans="1:17" s="4" customFormat="1" ht="12" customHeight="1">
      <c r="A38" s="12"/>
      <c r="B38" s="3"/>
      <c r="C38" s="3"/>
      <c r="D38" s="3"/>
      <c r="E38" s="3"/>
      <c r="F38" s="3"/>
      <c r="G38" s="3"/>
      <c r="H38" s="3"/>
      <c r="I38" s="3"/>
      <c r="J38"/>
      <c r="K38" s="27"/>
      <c r="L38" s="27"/>
      <c r="M38" s="28"/>
      <c r="N38" s="28"/>
      <c r="O38" s="28"/>
      <c r="P38" s="3"/>
      <c r="Q38" s="5"/>
    </row>
  </sheetData>
  <printOptions gridLines="1"/>
  <pageMargins left="0" right="0" top="1" bottom="1" header="0.5" footer="0.5"/>
  <pageSetup horizontalDpi="600" verticalDpi="600" orientation="landscape" paperSize="5" r:id="rId1"/>
  <headerFooter alignWithMargins="0">
    <oddHeader>&amp;LUNITY AREA
CBM GAS LEASES
  RIGHT-OF-WAYS&amp;CCBM ACQUISITIONS AND TITLES DELIVERED TO-DATE AND ROWA STATUS</oddHeader>
    <oddFooter>&amp;L&amp;P&amp;C&amp;D&amp;R&amp;F</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 GARY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W. Monferdini</dc:creator>
  <cp:keywords/>
  <dc:description/>
  <cp:lastModifiedBy>K-9</cp:lastModifiedBy>
  <cp:lastPrinted>2007-03-11T21:41:20Z</cp:lastPrinted>
  <dcterms:created xsi:type="dcterms:W3CDTF">2003-08-12T20:19:53Z</dcterms:created>
  <dcterms:modified xsi:type="dcterms:W3CDTF">2007-04-15T23:26:47Z</dcterms:modified>
  <cp:category/>
  <cp:version/>
  <cp:contentType/>
  <cp:contentStatus/>
</cp:coreProperties>
</file>