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60" windowWidth="11970" windowHeight="6300" activeTab="0"/>
  </bookViews>
  <sheets>
    <sheet name="Sheet1" sheetId="1" r:id="rId1"/>
    <sheet name="Sheet2" sheetId="2" r:id="rId2"/>
  </sheets>
  <definedNames>
    <definedName name="_xlnm._FilterDatabase" localSheetId="0" hidden="1">'Sheet1'!$N$1:$N$263</definedName>
    <definedName name="_xlnm.Print_Area" localSheetId="0">'Sheet1'!$A$1:$Q$263</definedName>
    <definedName name="_xlnm.Print_Titles" localSheetId="0">'Sheet1'!$1:$3</definedName>
  </definedNames>
  <calcPr fullCalcOnLoad="1"/>
</workbook>
</file>

<file path=xl/sharedStrings.xml><?xml version="1.0" encoding="utf-8"?>
<sst xmlns="http://schemas.openxmlformats.org/spreadsheetml/2006/main" count="2171" uniqueCount="1123">
  <si>
    <t xml:space="preserve">Charles Edwards </t>
  </si>
  <si>
    <t>Bruce R.</t>
  </si>
  <si>
    <r>
      <t xml:space="preserve">11/14/06: Attempted contact; not interested.  </t>
    </r>
    <r>
      <rPr>
        <sz val="7.5"/>
        <rFont val="Arial"/>
        <family val="2"/>
      </rPr>
      <t>10/16/06: Mailed CBM lease and ROW  10/02 Prepared Mail out offer to attorney.  9-20 left msg 9-20 per mtg w/ GM/Tara/Jeff sent Pat a pkg for her attorney to review 9-8 2 hour mtg: she &amp; her atty is still negotiations w/ Keystone. I presented CBMGL &amp; BROWA and nonsurface CBMGL shes open to the idea but wants to finish w/ Keystone first. Will talk again in couple weeks. 8-17-06 Lessor was leaving as I was arriving. I will attempt to make contact tom. 7-11-06 not interested in anything right now; wants Jeff to contact her in the fall. 7-6-06 LM 6-15-06 LO had company, will revisit 5-9-05 mtg: not willing to discuss at this time;  negotiating w/ Texas Keystone. Asked to contact in couple weeks. 5-6-06 Uavailable. 4-11-06 mtg, Offered GLEP 4 pricing options, wants me to call back 4-27-06 &amp; set mtg w/ her son. 12-17-05  busy w/ new born lambs,  wants me to contact after Holidays. 10-20-05 mtg, offered non-surface lease, $8/ac bonus, $8/ac/yr/ rental, 1/8th roy., 5yr term, w/ blanket rowa.  not showing much interest, wants to talk w/ Carol Ober before considering. 2-18-05 mtg, 2-7-05 mtg, Offered $4/ac bonus, $4ac/yr/ rental, 1/8th roy., 5yr term. Wants to wait to see what coal company decides to do on tract.  1-10-05 reviewed &amp; assigned; 12-23-04 title completed. No OGL of record. CNG OGL expired 7-13-1992, if not HBP.</t>
    </r>
  </si>
  <si>
    <r>
      <t xml:space="preserve">11/14/06: $8/ac non-drilling CBM Lease - response: She does not want to pay the income tax nor have the hastle of worrying about another lease  </t>
    </r>
    <r>
      <rPr>
        <sz val="7.5"/>
        <rFont val="Arial"/>
        <family val="2"/>
      </rPr>
      <t>9-26 1.5 hr mtg, tried to make offers, mentioned both surf. and nonsurf. leases, she doesn't want any parts of a new lease. Claims she has enough $ in the bank and royalty checks from the 6 TK wells, not interested in money 8-26-06 2 hr mtg, didn't talk about offer, has rec'd no checks yet from TK 6-15-06 Offer 4 W opts, Texas Keystone just finished drilling 6 on them, she wants to receive royalty from them first. 4-19-06 MTG, family told Lessor not to sign any papers, Keystone currently drilling (7 wells). Will contact family members. 4-15-06 mtg, Lessor wants to wait, reason, Keystone Drilling is suppose to drill 7 wells on her tract.3/4/06 Mtg, Offered 4 pricing options, Lessor is considering, Booked 3-15-06</t>
    </r>
  </si>
  <si>
    <t>work (Ray) 724-235-2702    and Scott Boring is spokes-person for group Hm 724-235-9241</t>
  </si>
  <si>
    <t>724-468-8810</t>
  </si>
  <si>
    <t>Bolivar, lives in Pittsburgh, but 2nd home in Bolivar</t>
  </si>
  <si>
    <t>JHW, 724-238-6555, son 724-238-7572,   Bus 724-238-2652</t>
  </si>
  <si>
    <t>412-384-0430</t>
  </si>
  <si>
    <t>S.K. 724-537-5795  Work# 724-532-4343</t>
  </si>
  <si>
    <t>H - 724-238-2847 Office 724-235-2995</t>
  </si>
  <si>
    <t>724-238-2149</t>
  </si>
  <si>
    <t>724-235-2888</t>
  </si>
  <si>
    <t>Z</t>
  </si>
  <si>
    <t>AA</t>
  </si>
  <si>
    <t>BB</t>
  </si>
  <si>
    <t>CC</t>
  </si>
  <si>
    <t>DD</t>
  </si>
  <si>
    <t>EE</t>
  </si>
  <si>
    <t>FF</t>
  </si>
  <si>
    <t>GG</t>
  </si>
  <si>
    <t>724-235-2423 Work 724-235-2433</t>
  </si>
  <si>
    <t>724-423-5054</t>
  </si>
  <si>
    <t>Gerald Roger</t>
  </si>
  <si>
    <t>153 Beaufort Road</t>
  </si>
  <si>
    <t xml:space="preserve">PA </t>
  </si>
  <si>
    <r>
      <t xml:space="preserve">01/24/07: left GLEP notice and note on door  </t>
    </r>
    <r>
      <rPr>
        <sz val="7.5"/>
        <rFont val="Arial"/>
        <family val="2"/>
      </rPr>
      <t>6-27-07 gave him a deadline of July 10th to decide if he is participating. he said his att has the lease but they are both convinced we may still go on his property per the addendum to the nonsurf lease 10/5/05:spoke w/ lessor, he has been contacted multiple times, waiting to see if any wells are actually drilled.</t>
    </r>
    <r>
      <rPr>
        <b/>
        <sz val="7.5"/>
        <rFont val="Arial"/>
        <family val="0"/>
      </rPr>
      <t xml:space="preserve"> </t>
    </r>
    <r>
      <rPr>
        <sz val="7.5"/>
        <rFont val="Arial"/>
        <family val="2"/>
      </rPr>
      <t>1/29/05 Not home. 12-04-04 Letter Offer mailed 11-16-04 stopped by home: OFFERED $4/ac bonus, $4/ac/yr rent., 1/8th, 5yr term (had issue w/ term), he's not opposed CBM, wants to take blank forms to atty, but will be changes. (esti. a cpl. of wks to work out if poss.) 11-11-04 Not at home. 11-6-04 Not there. 11-5-04 LM.11-1-04, No phone, will stop by home. 9-30-04: Holding off until Springer decides.</t>
    </r>
    <r>
      <rPr>
        <sz val="7.5"/>
        <rFont val="Arial"/>
        <family val="0"/>
      </rPr>
      <t xml:space="preserve"> He would not sign Keystone lease and was "mildly rude and/or abrupt" w/ CB Energy.11-22-04 title completed. No O&amp;GL of record.</t>
    </r>
  </si>
  <si>
    <r>
      <t>7-23-06 he would like to have a well drilled on his tract. I informed him that title had been ran &amp; he did not own his coal. Lessor ask for the coal owners name I told I would find out and give him a call.</t>
    </r>
    <r>
      <rPr>
        <sz val="8"/>
        <rFont val="Arial"/>
        <family val="2"/>
      </rPr>
      <t xml:space="preserve"> 5-10-06 Offered Glep 4 options; wants to contact drilling Lessor's, &amp; ask some questions. Booked FU 5-17-06.</t>
    </r>
    <r>
      <rPr>
        <b/>
        <sz val="8"/>
        <rFont val="Arial"/>
        <family val="2"/>
      </rPr>
      <t xml:space="preserve"> </t>
    </r>
    <r>
      <rPr>
        <sz val="8"/>
        <rFont val="Arial"/>
        <family val="2"/>
      </rPr>
      <t>Title research needed.</t>
    </r>
  </si>
  <si>
    <r>
      <t xml:space="preserve">SIGNED: 3-23-06 $12 bonus, $12/ac/yr rental, 1/8th roy. 5yr term, w/blanket row. </t>
    </r>
    <r>
      <rPr>
        <sz val="7"/>
        <rFont val="Arial"/>
        <family val="0"/>
      </rPr>
      <t xml:space="preserve">3/22/06 booked mtg 2/23/06. 3/5/06  gave quick overview of CBM operation GLEP 4 pricing options. </t>
    </r>
  </si>
  <si>
    <t xml:space="preserve">Theodore J. &amp; Paula J. </t>
  </si>
  <si>
    <r>
      <t xml:space="preserve">12/20/06: Left message with wife. </t>
    </r>
    <r>
      <rPr>
        <sz val="7.5"/>
        <rFont val="Arial"/>
        <family val="2"/>
      </rPr>
      <t>12/18/06: corrected Non-drilling leases and had meeting to resign  11/16/06: SIGNED $8/ac Nonsurface CBM Gas Lease  11/13/06: prep pkgs, Sign apt set 11/16/06 9:00 am  11/06/06: Offered $8/ac non-drilling CBM lease w/ ROWA  11/02/06: MTG 11/6/06 3:30pm  10/31/06: Attempted contact.  10/27/06: Left message with wife - will schedule mtg for beginning of week.  10/25/06: left msg w/ wife.  10/24/06: Attempted contact.  10/21/06:  Attempted contact.  10/11/05: Offered non-surface lease wrowa.  Lessor sold 30ac to son, not interested in signing lease.  1/27/05: Waiting on Mark Matson to call back for appt.  1/23/05: Reviewed and assigned.  1/04/05: Title completed.  No OGL of record.</t>
    </r>
  </si>
  <si>
    <t>48-18-00-0-053</t>
  </si>
  <si>
    <t>Biddle</t>
  </si>
  <si>
    <t>John R. &amp; Mary K.</t>
  </si>
  <si>
    <t>171 Hana Trail</t>
  </si>
  <si>
    <t>Thomas L. &amp; Amelia C.</t>
  </si>
  <si>
    <t xml:space="preserve">128 Longs Plan Road </t>
  </si>
  <si>
    <t>48-18-00-0-089</t>
  </si>
  <si>
    <t>Rodarte</t>
  </si>
  <si>
    <t>Kimberly A. &amp; Keith D.</t>
  </si>
  <si>
    <t>120 Dingo Drive</t>
  </si>
  <si>
    <t>48-18-00-0-090</t>
  </si>
  <si>
    <t>Black</t>
  </si>
  <si>
    <t>Kimberly &amp; Roland W. Jr.</t>
  </si>
  <si>
    <t>144 Dingo Drive</t>
  </si>
  <si>
    <t>48-18-00-0-091</t>
  </si>
  <si>
    <t>Marshall</t>
  </si>
  <si>
    <t>John K. &amp; Joan</t>
  </si>
  <si>
    <t>Bethel Park</t>
  </si>
  <si>
    <t xml:space="preserve"> Beverly (303) 632-4642</t>
  </si>
  <si>
    <t>John Shaffer &amp; Jerry Markowsky</t>
  </si>
  <si>
    <t>48-13-00-0-036 northern most part of</t>
  </si>
  <si>
    <r>
      <t xml:space="preserve">SIGNED 1/28/05 </t>
    </r>
    <r>
      <rPr>
        <sz val="7"/>
        <rFont val="Arial"/>
        <family val="0"/>
      </rPr>
      <t>$4b, $4R, 5 yr term. 1/8/05 Mr. Henderson can pick up lease 1/25/05 or 1/26. 1-23-05 reviewed &amp; assigned; 1-11-05 title completed. O&amp;G leased to Falcon Partners 5 yrs, expires 1-18-09. 004/26971.</t>
    </r>
  </si>
  <si>
    <r>
      <t xml:space="preserve">9-28-04: SIGNED (SEE ABOVE) </t>
    </r>
    <r>
      <rPr>
        <sz val="8"/>
        <rFont val="Arial"/>
        <family val="0"/>
      </rPr>
      <t>9-25-04 set 9-26-06 apt. changed to 9-28-04 at 6:00 P.M., husband previously refused to meet w/ CB Energy. 9-24-04: Title completed. O&amp;G Leased, owns deep coal; surface coal lease in effect.</t>
    </r>
  </si>
  <si>
    <t xml:space="preserve">Gary Ward </t>
  </si>
  <si>
    <t>724-238-2636</t>
  </si>
  <si>
    <t xml:space="preserve">John William </t>
  </si>
  <si>
    <t>Spent Money</t>
  </si>
  <si>
    <r>
      <t>2922/274.</t>
    </r>
    <r>
      <rPr>
        <b/>
        <sz val="7.5"/>
        <rFont val="Arial"/>
        <family val="0"/>
      </rPr>
      <t xml:space="preserve">SIGNED 10-8-04: </t>
    </r>
    <r>
      <rPr>
        <sz val="7.5"/>
        <rFont val="Arial"/>
        <family val="0"/>
      </rPr>
      <t>$1 cash paid, $2.00 per ft. if and when built calculated by measurement. Riders, including no access from Route 259.</t>
    </r>
  </si>
  <si>
    <r>
      <t xml:space="preserve">02/06/07: left message  </t>
    </r>
    <r>
      <rPr>
        <sz val="7.5"/>
        <rFont val="Arial"/>
        <family val="2"/>
      </rPr>
      <t>12/19/06: stopped @ dwelling; wife said she'd tell him to contact me  12/14/06: stopped at his home; wife said he was working late  11/15/06: Attempted contact.  11/10/06: Attorney Lewis has no new concerns or questions about pkg: Lessor won't return his calls or make contact  11/09/06: left msg for att.  11/06/06: Unavailable- wife will let him know I'm trying to make contact  10/30/06: Left msg at office for attorney.  10/27/06: Left msg at office for attorney.  10/21/06: Attempted contact.  10/18/06: Attempted contact.  10/16/06:  Left message w/attorney.  10/12/06: attorney to speak with Grantor this evening; will call tomorrow.  10/08/06:  Delivered lease package - going to attorney feedback in 2-3 days.  10/06/06:  Preped package.  9-22-06 called and canceled mtg for tomorrow due to wife being Ill. will resched next week 9-16 stopped @ dwelling for brief mtg, sched follow up mtg to go over lease on Sat 9-23 @ noon 9-15 left msg @ office 8-8-06 brief mtg, he took my card, gave me office phone number, said he'll review pkg. 7-24-06 Lessor still hasn't read lease pkg, wants me to stop back in 2 wks. I tried to push for a signing date-was unsuccessful. 7-23-06 stop by twice nobodyt home 6-14-06 contact after my vacation. 6-10-06 out of town, convo w/ son, return after 7pm in evening 5-23-06needs more time  5-6-06 discuss ROWA terms, wants a couple more wks, Will sign Lease pkg. 4-24-06 LM at Atty office. 3-23-06 mtg, w/ Mr. Lewis (Atty), said would sign lease tonight &amp; mail to his office, Mr. Lewis will call when receives lease. 1-12-06 drop revised lease pkg off at atty office to be signed. 1-6-06 LM @ Dr. Eckels office. Secretary called back- Mr. Eckels asks for no further contact. 1-5-06 met w/ wife, she suggest I call the office tomorrow.1. FU after the Holidays.11-22-05 atty approved lease pkg &amp; is attempting to contact lessor to sign lease. 11/10/05 drop final draft off Atty office to be signed FU on 11/14/05. 11/04/05:Cld Jon Lewis</t>
    </r>
  </si>
  <si>
    <r>
      <t xml:space="preserve">02/06/07: Dorothy Boring stated they are absolutely not interested and hung up on me </t>
    </r>
    <r>
      <rPr>
        <sz val="7.5"/>
        <rFont val="Arial"/>
        <family val="2"/>
      </rPr>
      <t xml:space="preserve"> 9-8 Mtg w/ Scott Boring:discuss nonsurf. CBMGL, he said it will be tough to convince the other parties involved to signed, reason, Keystone drilling left there tract a mess &amp; wouldn't come back and clean it up. Scott had to use his equipment to clean up the mess. 12-18-04 Rejected proposal at this time. Part of groups wants to sign, others do not. 11-3-04 @ 7:05 pm, Leaving 11-4, (hunt changed?), back 11-15, "call 11-17".  10-22-04 @ 11:00 a.m., Mr. B. returned call, will set apt. on reutn from Tex. group hunt. FU 11-5-04. 10-17-04 LM w/ Scott Boring's wife. Appears to be avoiding contact. 10-16-04 @ 4:25 pm, call Scott Boring at home, no answer. 10-15-04 @ 3:15 pm called not available, left message. 10-7-04 LM. 10-6-04 LM. 10-1-04 Mr Scott Boring (1 of 3 owner cpl's) returned call. Offered $4/ac B, $4/ac/yr R, 1/8th, 5yr term, after discussion indicated was "very interested"; would speak w/ others, 9-25-04: no aswer. 9-24-04 no answer.</t>
    </r>
  </si>
  <si>
    <r>
      <t xml:space="preserve">02/07/07: spoke with D. Lieberum, Bill is out of town, board rejected lease because of "drilling" mentioned, informed him deadline is 02/20/07 </t>
    </r>
    <r>
      <rPr>
        <sz val="7.5"/>
        <rFont val="Arial"/>
        <family val="2"/>
      </rPr>
      <t xml:space="preserve"> 02/05/07: sent mail out information and offer Left message  01/03/07: prep/print Non-drilling CBMGL pkg w/o ROWA; delivered to FEDEX  12/21/06: Spoke to B. Lieberum (treasurer) recieved all decision makers information; prep Non-drilling CBMGL pkg to FEDEX after the Holiday  12/18/06: left msg for Mr. Lieberum to retrieve information for decisions makers to complete pkg and FEDEX this week  12/14/06: left message for Bill Lieberum  12/07/06: mailed offer ltr &amp; supporting information; completed bring down, prep pkg  9-19 left msg 8-11-06 left msg 8-7-06 left msg 10/28/05 LM. 1/25/05 spoke w/ Mr. Lieberum, mail lease pkg, interested since Keystone drilled on him w/ no lease and ruined property.  Attempting to contact. Title completed 10-28-04, assigned 10-30-04.</t>
    </r>
  </si>
  <si>
    <r>
      <t xml:space="preserve">3613/150; 9-28-04: SIGNED </t>
    </r>
    <r>
      <rPr>
        <sz val="8"/>
        <rFont val="Arial"/>
        <family val="0"/>
      </rPr>
      <t>$4/ac bonus, $4.00/ac/yr rental, 1/8th, 5yr term + 5 yr optn., several surface "reclamation &amp; access" riders. 9-25-04: 9-26-06 apt. changed to 9-28-04 at 6:00 P.M., husband previously refused to meet w/ CB Energy. 9-24-04: Title completed. O&amp;G Leased, owns deep coal; surface coal lease in effect. OGL, also owns 48-16-00-0-68</t>
    </r>
  </si>
  <si>
    <r>
      <t>3000/364; OGL.</t>
    </r>
    <r>
      <rPr>
        <b/>
        <sz val="7"/>
        <rFont val="Arial"/>
        <family val="0"/>
      </rPr>
      <t xml:space="preserve">9-14-04: SIGNED </t>
    </r>
    <r>
      <rPr>
        <sz val="7"/>
        <rFont val="Arial"/>
        <family val="0"/>
      </rPr>
      <t>$4.00/ac B, $4.00 /ac/yr R, 1/8th roy, bury pipelines 32", consent, excepted Pittsburgh seam on pipeline/ access location.</t>
    </r>
    <r>
      <rPr>
        <b/>
        <sz val="7"/>
        <rFont val="Arial"/>
        <family val="0"/>
      </rPr>
      <t xml:space="preserve"> </t>
    </r>
    <r>
      <rPr>
        <sz val="7"/>
        <rFont val="Arial"/>
        <family val="0"/>
      </rPr>
      <t xml:space="preserve"> 9-9-04: Committed to sign 9-14-04 for $4/ac bonus, $4/ac/yr rental, 1/8th, 5yrs+ 5yr opt. lease form</t>
    </r>
    <r>
      <rPr>
        <b/>
        <sz val="7"/>
        <rFont val="Arial"/>
        <family val="0"/>
      </rPr>
      <t xml:space="preserve">. </t>
    </r>
    <r>
      <rPr>
        <sz val="7"/>
        <rFont val="Arial"/>
        <family val="0"/>
      </rPr>
      <t>9-8-04: mtg for 9-9-04 Rejected to sign CB Energy last yr.</t>
    </r>
  </si>
  <si>
    <r>
      <t>9-23 Richard called me, gave all contact info, wants pkg filled out and mailed for his review</t>
    </r>
    <r>
      <rPr>
        <sz val="7.5"/>
        <rFont val="Arial"/>
        <family val="2"/>
      </rPr>
      <t xml:space="preserve"> 9-15-06 Wifes name is Mary 9-14 sent mail out info, $100 paid up 9-13-06 Left a message</t>
    </r>
  </si>
  <si>
    <r>
      <t xml:space="preserve">Agnes </t>
    </r>
    <r>
      <rPr>
        <sz val="8"/>
        <color indexed="8"/>
        <rFont val="Arial"/>
        <family val="2"/>
      </rPr>
      <t>widow, George H. is deceased</t>
    </r>
  </si>
  <si>
    <r>
      <t xml:space="preserve">SIGNED </t>
    </r>
    <r>
      <rPr>
        <sz val="7"/>
        <rFont val="Arial"/>
        <family val="0"/>
      </rPr>
      <t>5-11-06: $12b $12r. 5-8-05 mtg sched. 5-11-06. 3-31-06 LM.</t>
    </r>
  </si>
  <si>
    <r>
      <t>SIGNED:</t>
    </r>
    <r>
      <rPr>
        <sz val="7"/>
        <rFont val="Arial"/>
        <family val="0"/>
      </rPr>
      <t xml:space="preserve"> 4-11-06 $12 bonus, $12/ac/yr rental, 1/8th roy. 5yr term, w/blanket row. </t>
    </r>
  </si>
  <si>
    <r>
      <t xml:space="preserve">02/14/07: attempted contact  </t>
    </r>
    <r>
      <rPr>
        <sz val="7.5"/>
        <rFont val="Arial"/>
        <family val="2"/>
      </rPr>
      <t>9-8-06 mail returned 8-28-05 mailed into info. 8-22-06 title complete and assigned file no.: 412 to Tara Henry.</t>
    </r>
  </si>
  <si>
    <t>48-17-00-0-052</t>
  </si>
  <si>
    <t>McCreery</t>
  </si>
  <si>
    <t>James B. &amp; Connie J.</t>
  </si>
  <si>
    <t>112 St. Cecelia Rd</t>
  </si>
  <si>
    <t>724-423-6625</t>
  </si>
  <si>
    <t>48-17-00-0-013</t>
  </si>
  <si>
    <t>Telford</t>
  </si>
  <si>
    <t>Michael W. &amp; Lisa D.</t>
  </si>
  <si>
    <t>269 Hypocrite Creed Rd</t>
  </si>
  <si>
    <t>724-238-4917</t>
  </si>
  <si>
    <t>48-16-00-0-038</t>
  </si>
  <si>
    <t>Robinson</t>
  </si>
  <si>
    <t>Eric R. &amp; Tami L.</t>
  </si>
  <si>
    <t>173 Shirey Rd</t>
  </si>
  <si>
    <t>724-238-5453</t>
  </si>
  <si>
    <t>48-16-00-0-069</t>
  </si>
  <si>
    <t>48-16-00-0058-90-100</t>
  </si>
  <si>
    <t>Albert N. c/o Jean G.</t>
  </si>
  <si>
    <t>RD 1</t>
  </si>
  <si>
    <t>10/19/06: Northern part of 80.5 ac.  Taxes unpaid on coal since 1998.</t>
  </si>
  <si>
    <t>David N. and Sarah</t>
  </si>
  <si>
    <t>48-09-000-028</t>
  </si>
  <si>
    <t>Ernest F. and Laura L.</t>
  </si>
  <si>
    <t>RR1 Bearfords Road</t>
  </si>
  <si>
    <t>10/19/06: Surface owner only</t>
  </si>
  <si>
    <t>619 Greenwood St</t>
  </si>
  <si>
    <t>Allentown</t>
  </si>
  <si>
    <t>610-791-2240</t>
  </si>
  <si>
    <t>286 Turnpike Rd</t>
  </si>
  <si>
    <t>724-235-9405</t>
  </si>
  <si>
    <t>417 Home Rd.</t>
  </si>
  <si>
    <t>48-11-00-0-032</t>
  </si>
  <si>
    <t>Fulmer</t>
  </si>
  <si>
    <r>
      <t>8-7-06 rec'd all paperwork 7-13-06 SIGNED $12/12 cbmg lease/browa, 1/8 roy, 5 yr term</t>
    </r>
    <r>
      <rPr>
        <sz val="7"/>
        <rFont val="Arial"/>
        <family val="0"/>
      </rPr>
      <t xml:space="preserve"> 7-17-06 Beverly called: the signed pkg has been mailed back; requested copies sent to her, best time to reach Allen is @9pm</t>
    </r>
    <r>
      <rPr>
        <b/>
        <sz val="7"/>
        <rFont val="Arial"/>
        <family val="0"/>
      </rPr>
      <t xml:space="preserve"> </t>
    </r>
    <r>
      <rPr>
        <sz val="7"/>
        <rFont val="Arial"/>
        <family val="0"/>
      </rPr>
      <t xml:space="preserve"> 6-13-06 Lm for Beverly and Mr. Shirey 5-9-06 LM for Beverly</t>
    </r>
    <r>
      <rPr>
        <b/>
        <sz val="7"/>
        <rFont val="Arial"/>
        <family val="0"/>
      </rPr>
      <t>.</t>
    </r>
    <r>
      <rPr>
        <sz val="7"/>
        <rFont val="Arial"/>
        <family val="0"/>
      </rPr>
      <t xml:space="preserve"> 5-5-06 Bev is interested, will have info on Sun., will call  next week. 4-24-06 cld Susan; mailed ltrs to siblings. 4-21-06 Offered GLEP 4 options; very intersted. Have brother/sisters addresses to send mail out ltr. 4-17-06 MTG schd 4-21-06. 4-10-06 Call back 4-17-06 to set up MTG. 4-7-06 Spoke to Susan; rec'd MOL, FU Mon. for MTG.  4-5-06 mailed letter offer &amp;.1/28/05 turned title over to Jeff Currey. Title completed 10-26-04, assigned 10-30-04.</t>
    </r>
  </si>
  <si>
    <r>
      <t>11-11-04 SIGNED: $4/ac bonus, $4/ac/yr Rental, 1/8th, 5yr term + ryr optn, bury lines 32" &amp; consent on p/l loc &amp; access routes.</t>
    </r>
    <r>
      <rPr>
        <sz val="7"/>
        <rFont val="Arial"/>
        <family val="0"/>
      </rPr>
      <t>11-5-04 Left VM. Title completed 10-13-04, 3578/31. O&amp;G lease 002/02677</t>
    </r>
  </si>
  <si>
    <t>9-22-06 Upon review, this Lessor can have no further contact.  Due to Open Space Easements they are prohibited from mineral removal of any kind.</t>
  </si>
  <si>
    <t>Michael E. &amp; Sara Jane Sahlaney</t>
  </si>
  <si>
    <r>
      <t xml:space="preserve">02/19/07: signed for $6/ac Non-Drilling CBMGL w/o ROWA; processed signed pkg </t>
    </r>
    <r>
      <rPr>
        <sz val="7.5"/>
        <rFont val="Arial"/>
        <family val="2"/>
      </rPr>
      <t xml:space="preserve"> 02/17/07: scheduled mtg 2/19/07 3:00 pm, prep non-drilling pkg  01/31/07: Mailed offer letters with supporting information  10/02 Phoncon: Wife incoherent&amp; son in military until FEB.  9-22-06 Pete will check probate for heirs 9-11-06 left msg 8-8-06 no answer no machine - not able to contact since husband died 7-12-06 no answer/no machine 7/5/06 no answer 6-22-06 He is deceased. Wife unavailable due to illness. 5-17-06 sent MOL &amp; offer. 1-6-06  hung phone up on me before offer made. 12-12-05 spoke w/ wife, husband recovering from surgery, FU on Jan 4th. 12-10-05 LM. 1/29/05 No answer. 11-21-04 reviewed &amp; assigned; 11-17-04 title completed. 11-4-2002 signed Falcon O&amp;GL, 3 yrs.</t>
    </r>
  </si>
  <si>
    <r>
      <t>9-20-06 per mtg w/ Jeff/GM/Tara - title will be checked before they are pursued</t>
    </r>
    <r>
      <rPr>
        <sz val="7.5"/>
        <rFont val="Arial"/>
        <family val="2"/>
      </rPr>
      <t xml:space="preserve"> 7-24-06 MOL info again 4-5-06 mailed out letter offer $12 bonus. $12 rental, 1/8th roy. 5 yr term. &amp; CBM info pack. TITLE RESEARCH NEEDED.</t>
    </r>
  </si>
  <si>
    <r>
      <t>9-25-04: SIGNED,</t>
    </r>
    <r>
      <rPr>
        <sz val="7.5"/>
        <rFont val="Arial"/>
        <family val="0"/>
      </rPr>
      <t xml:space="preserve"> General (blanket) ROWA, $1.00 pd, plus $2.00 / ft for actual construction when built; payment for "foreign gas" pipeline only. Several riders, reclamation/access-pipelines. </t>
    </r>
  </si>
  <si>
    <r>
      <t xml:space="preserve">3613/150; 9-28-04: SIGNED </t>
    </r>
    <r>
      <rPr>
        <sz val="7.5"/>
        <rFont val="Arial"/>
        <family val="0"/>
      </rPr>
      <t xml:space="preserve">General (blanket) ROWA, $1.00 pd, plus $2.00 / ft for actual construction when built; payment for "foreign gas" pipeline only. Several riders, reclamation/access-pipelines.  </t>
    </r>
  </si>
  <si>
    <r>
      <t xml:space="preserve">11/23/06: Previously purchased by Robert.  </t>
    </r>
    <r>
      <rPr>
        <sz val="7.5"/>
        <rFont val="Arial"/>
        <family val="2"/>
      </rPr>
      <t>10/23/06: Bought siblings share of coal: need to adjust acreage and schedule mtg to sign  9-18 spoke to mother: got correct info, prepared pkg and mailed 9-13-0 sent mail out info, paid up $25.00</t>
    </r>
  </si>
  <si>
    <r>
      <t xml:space="preserve">11/23/06: Previously purchased by Robert. </t>
    </r>
    <r>
      <rPr>
        <sz val="7.5"/>
        <rFont val="Arial"/>
        <family val="2"/>
      </rPr>
      <t xml:space="preserve"> 8-18 Hour or better phone conversation with Rosalie then w/ her bro R. Stutzman.  Question and answer sesssions; they seemed satisfied.  Began preparing, proofing and printing nonsurface lease packages for
Rosalie, Robert, and Rosalie's children Catherine and Charles Stutzman to be mailed out tomorrow at her request. 9-18 called: question answer session, gave correct info on Catherine/Charles (her children) preped all three pkgs and mailed 9-13-06 mail out info, paid up $25.00</t>
    </r>
  </si>
  <si>
    <r>
      <t>2725/331</t>
    </r>
    <r>
      <rPr>
        <b/>
        <sz val="7"/>
        <rFont val="Arial"/>
        <family val="0"/>
      </rPr>
      <t>;10-18-04</t>
    </r>
    <r>
      <rPr>
        <sz val="7"/>
        <rFont val="Arial"/>
        <family val="0"/>
      </rPr>
      <t xml:space="preserve"> </t>
    </r>
    <r>
      <rPr>
        <b/>
        <sz val="7"/>
        <rFont val="Arial"/>
        <family val="0"/>
      </rPr>
      <t xml:space="preserve">SIGNED </t>
    </r>
    <r>
      <rPr>
        <sz val="7"/>
        <rFont val="Arial"/>
        <family val="0"/>
      </rPr>
      <t>$4/ac B, $4/ac/yr R, 1/8th, 5 yr tern + 5 yr optn, same riders as J. West (friends). 10-15-04 mtg for Mon. 4:00 pm 10-18-04. Was negative, but allowed mtg. 9-30-04 spoke w/ Mrs. West (friend) to get phone # &amp; insight. I was advised not to call until Monday due to plans Mrs. Welshons has and she would be  interested in leasing. Mr. Welshons had advised Mr West not to sign because CBM would harm his springs (water). They are leased to Keystone. 9-30-04: Assigned title to SH.</t>
    </r>
  </si>
  <si>
    <r>
      <t xml:space="preserve">10/5/05: he has been contacted multiple times, waiting to see if any wells are actually drilled. </t>
    </r>
    <r>
      <rPr>
        <sz val="7.5"/>
        <rFont val="Arial"/>
        <family val="0"/>
      </rPr>
      <t>1/29/05 Not available</t>
    </r>
    <r>
      <rPr>
        <b/>
        <sz val="7.5"/>
        <rFont val="Arial"/>
        <family val="0"/>
      </rPr>
      <t xml:space="preserve">. </t>
    </r>
    <r>
      <rPr>
        <sz val="7.5"/>
        <rFont val="Arial"/>
        <family val="0"/>
      </rPr>
      <t xml:space="preserve">12-04-04 Letter Offer w/ pkg, see offer, 11-16-04   OFFERED $4/ac bonus, $4/ac/yr R, 1/8th, 5yr term (had issue w/ term), he's not opposed CBM and said he'd take forms to atty- will be changes. 11-15-04 not home. 11-11-04 not home. 11-6-04  Must drive out to meet. </t>
    </r>
  </si>
  <si>
    <r>
      <t xml:space="preserve">9-14-04: SIGNED $4.00/ac </t>
    </r>
    <r>
      <rPr>
        <sz val="7"/>
        <rFont val="Arial"/>
        <family val="0"/>
      </rPr>
      <t>Bonus, $4.00/ac/yr Rental, 1/8th royalty, bury pipelines 32" &amp; consent on pipeline, excepted Pittsburgh seam and access. Need to confirm title.</t>
    </r>
  </si>
  <si>
    <r>
      <t>10-15-04, No contact to-date, hold off for now due to their poor leasing history - "flat rejected" Keyston; said to be owners of Eagle-Gaint food chain.</t>
    </r>
    <r>
      <rPr>
        <sz val="7.5"/>
        <rFont val="Arial"/>
        <family val="2"/>
      </rPr>
      <t xml:space="preserve"> Will be a very time consuming contact, if they allow contact. 9-26-04 unavailable 9-25-04 Title completed, 2779/587 also owns in 48-11.</t>
    </r>
    <r>
      <rPr>
        <sz val="7.5"/>
        <color indexed="10"/>
        <rFont val="Arial"/>
        <family val="2"/>
      </rPr>
      <t xml:space="preserve"> </t>
    </r>
    <r>
      <rPr>
        <sz val="7.5"/>
        <rFont val="Arial"/>
        <family val="2"/>
      </rPr>
      <t>9-9-04 assigned title for examination.</t>
    </r>
  </si>
  <si>
    <t>David Joel &amp; Joanne L.</t>
  </si>
  <si>
    <r>
      <t xml:space="preserve">02/27/07: change the owner to David Joel &amp; Joanne L. Matthews, P.O. Box 731, Ligonier, PA 15658  </t>
    </r>
    <r>
      <rPr>
        <sz val="7.5"/>
        <rFont val="Arial"/>
        <family val="2"/>
      </rPr>
      <t>01/31/07: SEE ABOVE #41, completed bring down, combine WN41 &amp; 42: David and Joanne now own both  8-1-06 sent mail out letter offer, GLEP &amp; CBM info, list of signed LO's, 5 wilp opts. 11-21-04 reviewed &amp; assigned; 11-16-04 title completed. No current O&amp;GL of record.</t>
    </r>
  </si>
  <si>
    <r>
      <t xml:space="preserve">02/27/07: Duplicate of #25 </t>
    </r>
    <r>
      <rPr>
        <sz val="8"/>
        <rFont val="Arial"/>
        <family val="2"/>
      </rPr>
      <t xml:space="preserve"> 10/13/04: Title completed.</t>
    </r>
  </si>
  <si>
    <r>
      <t>9-11-06 wrong number</t>
    </r>
    <r>
      <rPr>
        <sz val="7.5"/>
        <rFont val="Arial"/>
        <family val="2"/>
      </rPr>
      <t xml:space="preserve"> 9-1-06 left msg 8-17-06 mail was returned 8-11-06 changed info to coal owner, sent mail out ltr, list of signed landowners, CBM &amp; Glep info 1/28/05, gave landowner info to buy her coal to be able to lease. 1/9/05, surface owner does not own coal.</t>
    </r>
    <r>
      <rPr>
        <b/>
        <sz val="7.5"/>
        <rFont val="Arial"/>
        <family val="2"/>
      </rPr>
      <t xml:space="preserve"> </t>
    </r>
    <r>
      <rPr>
        <sz val="7.5"/>
        <rFont val="Arial"/>
        <family val="2"/>
      </rPr>
      <t xml:space="preserve">1-23-05 reviewed &amp; assigned; 1-14-05 title completed. O&amp;G leased to Falcon Partners 5 yrs, expires 12-29-09. </t>
    </r>
  </si>
  <si>
    <r>
      <t>9-28-04: SIGNED,</t>
    </r>
    <r>
      <rPr>
        <sz val="7.5"/>
        <rFont val="Arial"/>
        <family val="0"/>
      </rPr>
      <t xml:space="preserve"> General (blanket) ROWA, $1.00 pd, plus $2.00 / ft for actual construction when built; payment for "foreign gas" pipeline only. Several riders, reclamation/access-pipelines.  </t>
    </r>
  </si>
  <si>
    <r>
      <t xml:space="preserve">11/21/06: requested a change to addendum; received amended document - insisted on returning it to attorney once again. He was left with instructions on execution and a mailing address for return.   </t>
    </r>
    <r>
      <rPr>
        <sz val="7.5"/>
        <rFont val="Arial"/>
        <family val="2"/>
      </rPr>
      <t xml:space="preserve">9-19 Mr. Labuda called to inform me that he is going out of town.He will contact me once he arrives to get the correct package for Altimus et al and appears ready to sign. 9-13 wants other ppl local notified; will have some of them call me 8-31-06 mtg sched 9/6 1:00pm 8-23-06 still no response from att 8-14-06 will call me this week 8-8-06 he hasn't gotten a hold of his att., been busy for the last 2 weeks, wants two more days then will call me back 7-27-06 mtg, dropped off nonsurf pkg w/o row for review. </t>
    </r>
  </si>
  <si>
    <r>
      <t xml:space="preserve">9-17-04 SIGNED: </t>
    </r>
    <r>
      <rPr>
        <sz val="7"/>
        <rFont val="Arial"/>
        <family val="0"/>
      </rPr>
      <t xml:space="preserve">$4.00 /ac Bonus, $4.00/ac/yr Rental, 1/8th royalty, bury pipelines 32", restoration clauses, consent on pipelines/access, electric pump motors, no compressors or facilities for other wells. 2518/52; 2259/715; OGL. 9-10-04: Offered $4/ac bonus, $4/ac/yr Rent., 1/8, 5yr+ 5yr optn. And construct riders to cover no facilities (other than nec. Well &amp; lines), reclamation, consent on access &amp; line loc. &amp; bury lines 32".      </t>
    </r>
    <r>
      <rPr>
        <b/>
        <sz val="7"/>
        <rFont val="Arial"/>
        <family val="0"/>
      </rPr>
      <t xml:space="preserve"> </t>
    </r>
    <r>
      <rPr>
        <sz val="7"/>
        <rFont val="Arial"/>
        <family val="0"/>
      </rPr>
      <t>9-09-04: Rejected lease, agreed to meet 9-10-04. Rejected CB Energy last yr.</t>
    </r>
  </si>
  <si>
    <r>
      <t>2922/274.SIGNED 10-8-04</t>
    </r>
    <r>
      <rPr>
        <sz val="7"/>
        <rFont val="Arial"/>
        <family val="0"/>
      </rPr>
      <t>: $4/ac bonus, $4/ac/yr rental, 1/8th, 5yrs+5 yr optn. Riders. 10-1-04 Mr. Springer called to ask if "storage" could be struck &amp; if access be limited to the property from Bridges Rd.(yes!) agreed to make changes and call him Monday. 9-30-04: 2-1/2 hr discussion w/ Springers. wouldn't sign w/ CB Energy, they may have changed their position. (not kind to be pushed to hard). Appears questions were answered to their satisfaction, but had trouble w/ Keystone over ROW &amp; wells on adjoining tracts-makes them reluctant. mtg for 9-25-04 LM. 9-10-04: Owns CBM &amp; 1/6th of O&amp;G; Mrs. Springer said they were attempting to purchase their O&amp;G minerals. 9-09-04: no answer. Rejected CB Energy last yr. until they purchase their O&amp;G. Have purchased 1/6th since Jan 04.</t>
    </r>
  </si>
  <si>
    <t xml:space="preserve">Altimus et al </t>
  </si>
  <si>
    <r>
      <t>9-27 Wifes name is Barbara @ 320 Wallace Lane in Ligonier</t>
    </r>
    <r>
      <rPr>
        <sz val="7.5"/>
        <rFont val="Arial"/>
        <family val="2"/>
      </rPr>
      <t xml:space="preserve"> 9-15 * HE IS DECEASED 9-14-06 sent mail out ltr offer, $100 paid up, list of signed landowners, GLEP &amp; CBM info 9-13-06 left a msg</t>
    </r>
  </si>
  <si>
    <t>320 Wallace Lane</t>
  </si>
  <si>
    <t>48-12-00-0-054</t>
  </si>
  <si>
    <t>Saunders</t>
  </si>
  <si>
    <t>501 Hypocrite Creed Road</t>
  </si>
  <si>
    <t>723-235-9490</t>
  </si>
  <si>
    <r>
      <t>9-25-06 SIGNED:</t>
    </r>
    <r>
      <rPr>
        <sz val="7.5"/>
        <rFont val="Arial"/>
        <family val="0"/>
      </rPr>
      <t xml:space="preserve"> General (blanket ROWA, $1.00 pd, plus $2.00/ft. for actual Construction when Built; payment for "foreign gas" pipeline only. Several Riders, reclamation/access pipelines.</t>
    </r>
  </si>
  <si>
    <r>
      <t xml:space="preserve">03/09/07: mailed offer letter and updated list of signed landowners  </t>
    </r>
    <r>
      <rPr>
        <sz val="7.5"/>
        <rFont val="Arial"/>
        <family val="2"/>
      </rPr>
      <t>10/17/06:  Offered Non-Surface CBM lease; grantor "just not interested."  Reserved the right to be updated should things change.  10/06/06:  Attempting to contact.  9-13 left msg @ office 9-5 left msg @ office 8-28-06 mail out info 8-4-06 title complete and assigned file no: 404 to T. Henry. O&amp;G lease w/ Falcon Partners.</t>
    </r>
  </si>
  <si>
    <r>
      <t xml:space="preserve">03/10/07: Processed signed Non-Drilling CBMGL pkg  </t>
    </r>
    <r>
      <rPr>
        <sz val="7.5"/>
        <rFont val="Arial"/>
        <family val="2"/>
      </rPr>
      <t>03/09/07: went to signing at lessors at 8:00 p.m.  03/06/07: met with lessors at 10:00 a.m., set up meeting to sign on Friday at 8:00 p.m.  03/05/07: Updated, Printed, and Proofed their package  03/01/07: contacted lessor and set up meeting for Tuesday at 10 a.m.  01/31/07: Mailed offer letters with supporting information  11/14/06: rec'd non-drilling pkg; wants to review before setting another apt or taking it to his attorney  11/01/06: prep/proof/print Non-drilling CBM Gas Lease package w/o ROWA - mailed  10/31/06: mailed non-drilling lease package  10/02 Long meeting: issue with non-surface clause.  9-28 Offered nonsurface, paid up CBM Gas Lease, 1/8 royalty, 5 year primary term, without a Right of Way Agreement: they will think about it and call me on Saturday for a follow up appointment. 9-23 left msg 9-5 left msg 8-28 sent mail out info. 8-24-06 title complete and assigned file no: 410 to Tara Henry.</t>
    </r>
  </si>
  <si>
    <r>
      <t xml:space="preserve">SIGNED 10-18-04: </t>
    </r>
    <r>
      <rPr>
        <sz val="7.5"/>
        <rFont val="Arial"/>
        <family val="0"/>
      </rPr>
      <t>General (blanket) ROWA, $1.00 pd, plus $2.00 / ft for actual construction when built; payment for "foreign gas" pipeline only. Several riders, reclamation/access-pipelines</t>
    </r>
  </si>
  <si>
    <r>
      <t>SIGNED 10-29-04:</t>
    </r>
    <r>
      <rPr>
        <sz val="7.5"/>
        <rFont val="Arial"/>
        <family val="0"/>
      </rPr>
      <t xml:space="preserve"> General (blanket) ROWA, $1.00 pd, plus $2.00 / ft for actual construction when built; payment for "foreign gas" pipeline only. Several riders, reclamation/access-pipelines</t>
    </r>
  </si>
  <si>
    <r>
      <t xml:space="preserve">11-20-04 SIGNED: </t>
    </r>
    <r>
      <rPr>
        <sz val="7.5"/>
        <rFont val="Arial"/>
        <family val="0"/>
      </rPr>
      <t>General (blanket) ROWA, $1.00 pd, plus $2.00 / ft for actual construction when built; payment for "foreign gas" pipeline only. Several riders, reclamation/access-pipelines</t>
    </r>
    <r>
      <rPr>
        <b/>
        <sz val="7.5"/>
        <rFont val="Arial"/>
        <family val="0"/>
      </rPr>
      <t xml:space="preserve"> </t>
    </r>
  </si>
  <si>
    <r>
      <t xml:space="preserve">1/5/05 SIGNED: </t>
    </r>
    <r>
      <rPr>
        <sz val="7.5"/>
        <rFont val="Arial"/>
        <family val="0"/>
      </rPr>
      <t>General (blanket ROWA, $1.00 pd, plus $2.00/ft. for actual Construction when built; payment for "foreign gas" pipeline only. Several riders, reclamation/acces pipelines.</t>
    </r>
  </si>
  <si>
    <r>
      <t xml:space="preserve">1/27/05 SIGNED: </t>
    </r>
    <r>
      <rPr>
        <sz val="7.5"/>
        <rFont val="Arial"/>
        <family val="0"/>
      </rPr>
      <t>General (blanket ROWA, $1.00 pd, plus $2.00/ft. for actual Construction when Built; payment for "foreign gas" pipeline only. Several Riders, reclamation/access pipelines.</t>
    </r>
  </si>
  <si>
    <r>
      <t xml:space="preserve">1/28/05 SIGNED: </t>
    </r>
    <r>
      <rPr>
        <sz val="7.5"/>
        <rFont val="Arial"/>
        <family val="0"/>
      </rPr>
      <t>General (blanket ROWA, $1.00 pd, plus $2.00/ft. for actual Construction when Built; payment for "foreign gas" pipeline only. Several Riders, reclamation/access pipelines.</t>
    </r>
  </si>
  <si>
    <r>
      <t xml:space="preserve">SIGNED: </t>
    </r>
    <r>
      <rPr>
        <sz val="7.5"/>
        <rFont val="Arial"/>
        <family val="0"/>
      </rPr>
      <t>General (blanket ROWA, $1.00 pd, plus $2.00/ft. for actual Construction when Built; payment for "foreign gas" pipeline only. Several Riders, reclamation/access pipelines.</t>
    </r>
  </si>
  <si>
    <r>
      <t>8/26/05 SIGNED:</t>
    </r>
    <r>
      <rPr>
        <sz val="7.5"/>
        <rFont val="Arial"/>
        <family val="0"/>
      </rPr>
      <t xml:space="preserve"> General (blanket ROWA, $1.00 pd, plus $2.00/ft. for actual Construction when Built; payment for "foreign gas" pipeline only. Several Riders, reclamation/access pipelines.</t>
    </r>
  </si>
  <si>
    <r>
      <t xml:space="preserve">9/9/05 SIGNED: </t>
    </r>
    <r>
      <rPr>
        <sz val="7.5"/>
        <rFont val="Arial"/>
        <family val="0"/>
      </rPr>
      <t>General (blanket ROWA, $1.00 pd, plus $2.00/ft. for actual Construction when Built; payment for "foreign gas" pipeline only. Several Riders, reclamation/access pipelines.</t>
    </r>
  </si>
  <si>
    <t>48-13-00-0-098</t>
  </si>
  <si>
    <t>David R. &amp; Jill M., H/W</t>
  </si>
  <si>
    <t>712 Bluehole Rd.</t>
  </si>
  <si>
    <t>48-18-24; 53; 88; 89; 90; 91</t>
  </si>
  <si>
    <t>Snodgrass Estate</t>
  </si>
  <si>
    <t>Heirs</t>
  </si>
  <si>
    <t>48-18-24; 88</t>
  </si>
  <si>
    <t>724-668-8743, son Clark 724-668-8278</t>
  </si>
  <si>
    <t>Unknown</t>
  </si>
  <si>
    <t>Possibly in the roadways or unsurveyed surface tracts listed above.</t>
  </si>
  <si>
    <t>Bruce and Mary Lou</t>
  </si>
  <si>
    <t>1583 Route 259</t>
  </si>
  <si>
    <t>724-238-3373</t>
  </si>
  <si>
    <t>48-17-00-0-008</t>
  </si>
  <si>
    <t>Muir</t>
  </si>
  <si>
    <t>George Curtis and Martha M.</t>
  </si>
  <si>
    <t>440 Forest Ave</t>
  </si>
  <si>
    <t>Langhome</t>
  </si>
  <si>
    <t>215-757-5487</t>
  </si>
  <si>
    <t>48-22-00-0-006</t>
  </si>
  <si>
    <t xml:space="preserve">Beverly J. &amp; Jerome, Sr, w/h et al.           </t>
  </si>
  <si>
    <r>
      <t xml:space="preserve">01/03/07: corrected CBMGL/Purchase report; emailed to GM  </t>
    </r>
    <r>
      <rPr>
        <sz val="7.5"/>
        <rFont val="Arial"/>
        <family val="2"/>
      </rPr>
      <t>11/28/06: processed signed nonsurface CBM Gas Lease package  11/21/06: $25.00 paid up nonsurface lease w/o rowa  11/14/06: Attempted contact; left message.  10/31/06: phone convo - he wants to lease his coal he purchased - promised him updates  9-26 Mr. Stutzman called me: issues with their interest in the coal - deferred the call to GM. We will resolve the issue soon to help the Stutzman's execute the CBM Nonsurface lease  8-23-06 sent mail out info, paid up of $25.00</t>
    </r>
  </si>
  <si>
    <r>
      <t xml:space="preserve">12/27/06: SIGNED for $8/ac Nondrilling CBMGL w/o ROWA  </t>
    </r>
    <r>
      <rPr>
        <sz val="7.5"/>
        <rFont val="Arial"/>
        <family val="2"/>
      </rPr>
      <t>12/21/06: MTG 12/27/06 11:30, completed Non-drilling CBMGL w/ correct spelling and address  12/18/06: mailed offer ltr, updated list of landowners, and GLEP information  10/25/06: Attempted contact.  10/21/06: Attempted contact.  10/20/06: Bring downcompleted. Formerly the northern portion of 52 acres owned by father Ernest R. Matson.</t>
    </r>
  </si>
  <si>
    <r>
      <t xml:space="preserve">11-12-04 SIGNED: </t>
    </r>
    <r>
      <rPr>
        <sz val="7"/>
        <rFont val="Arial"/>
        <family val="0"/>
      </rPr>
      <t>$4/ac b, $4/ac/yr rent, 1/8, 5 yr + 5yr optn, bury lines 32" &amp; consent on access &amp; p/l routes. Check for more acres.</t>
    </r>
    <r>
      <rPr>
        <b/>
        <sz val="7"/>
        <rFont val="Arial"/>
        <family val="0"/>
      </rPr>
      <t xml:space="preserve"> </t>
    </r>
    <r>
      <rPr>
        <sz val="7"/>
        <rFont val="Arial"/>
        <family val="0"/>
      </rPr>
      <t>11-5-04 left VM. For Markowsky. Title completed 10-22-04, assigned 10-27-04.</t>
    </r>
  </si>
  <si>
    <t xml:space="preserve">Cloyd Beale </t>
  </si>
  <si>
    <t xml:space="preserve">9-14 sent mail out info, $100 paid up </t>
  </si>
  <si>
    <r>
      <t>8-22-06 Signed $12ac/b paid up lease, 1/8 roy, BROW</t>
    </r>
    <r>
      <rPr>
        <sz val="7"/>
        <rFont val="Arial"/>
        <family val="2"/>
      </rPr>
      <t xml:space="preserve"> 8-19-06 stop out beginning of week - hes on vacation 8-11-06 sent mail out letter, GLEP &amp; CBM info, list of signed landowners. 7-28-06 Title complete and assigned file no.: 399 to Tara Henry.</t>
    </r>
  </si>
  <si>
    <t>48-18-00-0-083</t>
  </si>
  <si>
    <t>Loveridge</t>
  </si>
  <si>
    <t xml:space="preserve">Robert E. &amp; Phyllis A. </t>
  </si>
  <si>
    <t>RD 3 Box 108</t>
  </si>
  <si>
    <t>Phillips (heirs)</t>
  </si>
  <si>
    <t>James B. &amp; Annie C.</t>
  </si>
  <si>
    <t>Ansell</t>
  </si>
  <si>
    <t>Charles &amp; Carmella</t>
  </si>
  <si>
    <t>113 Walnut Street</t>
  </si>
  <si>
    <t>48-18-00-0-100</t>
  </si>
  <si>
    <t>Houck</t>
  </si>
  <si>
    <t>Robert L. Jr. &amp; Justine D.</t>
  </si>
  <si>
    <t>48-18-00-0-092</t>
  </si>
  <si>
    <t>Riddell</t>
  </si>
  <si>
    <t>Donna L. &amp; Herbert R.</t>
  </si>
  <si>
    <t>205 13th Street</t>
  </si>
  <si>
    <t>Sichula, etal</t>
  </si>
  <si>
    <t>750 Wilpen Road</t>
  </si>
  <si>
    <r>
      <t xml:space="preserve">03/20/07: attempted to contact lessor but unavailable, left message that this was there last chance to participate but didnt return my call </t>
    </r>
    <r>
      <rPr>
        <sz val="7.5"/>
        <rFont val="Arial"/>
        <family val="2"/>
      </rPr>
      <t xml:space="preserve"> 03/01/07: called lessor but no answer, left message on machine.  9-15 spoke w/ lessors sister, took my info &amp; said Lessor call me. 9-13 left msg 8-28-06 undecided if he wants to sign, the $ is no incentive &amp; all we are inconveniencing him w/ a lease o nhis land. 8-21-06 Stan never showed up at Cradles office for 10 am mtg 8-10-06 left msg - hes prob back in FL 8-8-06 mtg w/ Cradel: he aproved pkg. Lessor unavailable. will contact Lessor for at time to sign  8-4-06 Atty wants me to call on 8-8.  8-3-06 spoke with Cradle (att)- busy will talk again tom. 7-31-06 drop off pkg @ atty office. 7-28-06 Lessor said his atty misplace leasepkg asked I send him another.7-20-06 Stop by att.office was closed. 7-19-06 stopped @ att. office - went inside &amp; no one was there 7-5-06 told him to go see his att. said att. lost the original doc (had 2 sets last week), told him just to get OK from att and I will take it to him not the att. 6-30-06 LM 6-29-06 cb at 4pm; Att. told me to call Stanley to get him to go to the office 6-23-06 no answer 6-6-06 Att not available 5-23-06 mtg Att John Cradle-took pkg 5-8-06 took lease package, for review, FU 5-19-06. 4-22-06 Offered 4 GLEP pricing options; wants info mailed for review.</t>
    </r>
  </si>
  <si>
    <t>RD 1, Box 324, or 215 Marker St.</t>
  </si>
  <si>
    <t>Bolivar, or Ligonier</t>
  </si>
  <si>
    <t>48-12-00-0-017</t>
  </si>
  <si>
    <t>Springer</t>
  </si>
  <si>
    <t>Joseph H. and Donna J.</t>
  </si>
  <si>
    <t>RR 1, Box 335</t>
  </si>
  <si>
    <t>724-238-4909</t>
  </si>
  <si>
    <t>724-238-2383</t>
  </si>
  <si>
    <t>48-12-00-0-018</t>
  </si>
  <si>
    <t>Gibson</t>
  </si>
  <si>
    <t xml:space="preserve">Richard G. </t>
  </si>
  <si>
    <t>Box 25</t>
  </si>
  <si>
    <t>15944-1203</t>
  </si>
  <si>
    <t>724-435-2968</t>
  </si>
  <si>
    <t>48-12-00-0-020</t>
  </si>
  <si>
    <t>Hasley</t>
  </si>
  <si>
    <t>RD 1, Box 254A</t>
  </si>
  <si>
    <t>48-17-00-0-004</t>
  </si>
  <si>
    <t>Carl E.</t>
  </si>
  <si>
    <t>48-17-00-0-005</t>
  </si>
  <si>
    <t>West</t>
  </si>
  <si>
    <t>James W. and Patricia A.</t>
  </si>
  <si>
    <t>JWM 724-238-2802 &amp; 724-238-7967*******DM 724-676-5530</t>
  </si>
  <si>
    <t>724-238-3036</t>
  </si>
  <si>
    <t>48-11-00-0-033</t>
  </si>
  <si>
    <t>Sara Jane Sahlaney Living Trust</t>
  </si>
  <si>
    <t>804 Forbes Road</t>
  </si>
  <si>
    <t>48-11-00-0-034</t>
  </si>
  <si>
    <t>Matthews</t>
  </si>
  <si>
    <t>David Joel &amp; Joanne L., h/w</t>
  </si>
  <si>
    <t>P.O. Box 731</t>
  </si>
  <si>
    <t>Newill</t>
  </si>
  <si>
    <t>Francis D. &amp; Alice M.</t>
  </si>
  <si>
    <t>278 Knupp Road</t>
  </si>
  <si>
    <t>48-11-00-0-014</t>
  </si>
  <si>
    <t>Trafford</t>
  </si>
  <si>
    <t>48-11-00-0-023</t>
  </si>
  <si>
    <t>Pieseski</t>
  </si>
  <si>
    <t>5600 Library Rd Apt 10A</t>
  </si>
  <si>
    <r>
      <t>8-22-06 Signed $125 paid up nonsurf lease, w/o row</t>
    </r>
    <r>
      <rPr>
        <sz val="7"/>
        <rFont val="Arial"/>
        <family val="0"/>
      </rPr>
      <t xml:space="preserve"> 8-10-06 Hazel said she'd sign: mtg on 8/22/06 7:30/8 pm 8-1-06 sent mail out letter offer, GLEP &amp; CBM info, list of signed LO's, 4 Wilp. Opts. 7-21-06 Title complete and assigned file no.: 387 to Tara Henry.</t>
    </r>
  </si>
  <si>
    <r>
      <t xml:space="preserve">10/24/06: $12/ac nonsurface CBM Gas Lease, w/ BROWA.  </t>
    </r>
    <r>
      <rPr>
        <sz val="7.5"/>
        <rFont val="Arial"/>
        <family val="2"/>
      </rPr>
      <t>10/23/06: prep/proof/printed CBM Gas Lease &amp; ROW pkg: signing 10/24/06 2:00 pm  10/21/06: $12/ac CBM Gas Lease, 1/8 royalty, primary 5 year term, with Rightg of Way Agreement - signing 10/24/06 2:00 p.m.  10/19/06:  Southern part of 80.5 ac.  9-15-05 Offered non-surface lease, w/rowa. Left for review. Title needs abstracted.11-4-04: Attempting to contact. 10-15-04, title near completion (was placed on hold due to partial coal ownership). 9-30-04 Assigned title to SH. Attempting to contact, no phone listed. Contact will be attempted at her address 10-2-04.</t>
    </r>
  </si>
  <si>
    <t>724-235-9216  Randy; (h) 724-235-9219; cell 412-289-9662</t>
  </si>
  <si>
    <r>
      <t xml:space="preserve">10/25/06: informed him pkg will be mailed.  </t>
    </r>
    <r>
      <rPr>
        <sz val="7.5"/>
        <rFont val="Arial"/>
        <family val="2"/>
      </rPr>
      <t>10/24/06: Attempted contact.  10/21/06: Attempted contact.  9-25 Signed for CBM Gas lease &amp; BROWA 9-20 had real long discussion about CBMGL &amp; Browa. he met with atty yesterday the atty has additional questions. I gave GMi &amp; T.Henry's contact info if atty wishes to discuss issues. 9-19 Randy &amp; I had long discussion. took pkg to his atty for review: he will call me as soon as he hears back from atty. 9-18 left msg. 9-14 stop by dwelling at Lessor's request but Lessor not home 9-11-06  Randy wants CBMGL &amp; ROWA review for a couple of days. We agreed  to talk again Thursday. 9-7 not home 9-6 not home 9-5 left msg 8-24-06 presented both Leases &amp; BROWA. Lessor interested but wants to discuss w/ his neighbor Hasley. Booked mtg 8-30-06</t>
    </r>
    <r>
      <rPr>
        <b/>
        <sz val="7.5"/>
        <rFont val="Arial"/>
        <family val="2"/>
      </rPr>
      <t>.</t>
    </r>
    <r>
      <rPr>
        <sz val="7.5"/>
        <rFont val="Arial"/>
        <family val="2"/>
      </rPr>
      <t xml:space="preserve"> 8-17-06 not home 7-28-06 he's been real sick &amp; not willing to meet at this time. 7-23-06 offered 4 pricing opts: wants afew days to discuss w/ wife. We agreed to talk again 7-27-06. 7-20-06 wife gave me directions to home, but husband not there. stop one evening next week. 7-19-06 couldn't locate house 7-6-06 unavail 6-29-06 LM  5-18-06 no answer 5-11-06 LM.</t>
    </r>
    <r>
      <rPr>
        <b/>
        <sz val="7.5"/>
        <rFont val="Arial"/>
        <family val="2"/>
      </rPr>
      <t xml:space="preserve"> </t>
    </r>
    <r>
      <rPr>
        <sz val="7.5"/>
        <rFont val="Arial"/>
        <family val="2"/>
      </rPr>
      <t>3/21/06 Gave overview of CBM operations &amp; offered GLEP 4 pricing options. Wants to talk to neighbors, FU in a couple weeks. TITLE RESEARCH</t>
    </r>
    <r>
      <rPr>
        <b/>
        <sz val="7.5"/>
        <rFont val="Arial"/>
        <family val="2"/>
      </rPr>
      <t xml:space="preserve"> </t>
    </r>
    <r>
      <rPr>
        <sz val="7.5"/>
        <rFont val="Arial"/>
        <family val="2"/>
      </rPr>
      <t>NEEDED. 3/5/06 LM.</t>
    </r>
  </si>
  <si>
    <r>
      <t>01/03/07: left msg @ office</t>
    </r>
    <r>
      <rPr>
        <sz val="10"/>
        <rFont val="Arial"/>
        <family val="0"/>
      </rPr>
      <t xml:space="preserve">  12/21/06: attorney is still reviewing lease; follow up 12/27/06  11/20/06: his attorney is reviewing the pkg  10/23/06: FED EX pkg  10/1906: completed GBM Gas lease and ROW package to be emailed as a PDF.  10/18/06: Will e-mail documents tomorrow with conditional ROW.  10/11/06: Bruce wants wants to use his GLEP/GM approved lesae w/ nonsurface clause but grant no ROW  10/09/06: Bruce was busy' call back tomorrow.  10/03 Contered $12/ac, NSO, BROW 10/02 Prepared documents for Bruce and wife: meeting tomorrow.  9-25 phone convo w/ Bruce: mtg w/ new offer sched for 10/03 @ 11:00 am. 9-20-06 per mtg w/ GM/Jeff/Tara - Tara is to pursue 9-12 office closed @ 3:30 pm1/8/05, met get his lease. 11-29-04, "after Jan. 1, 2005". 11-15-04  Bruce set apt for 11-23-04. 11-12-04, spoke w/ John, Bruce to call me back. 11-4-04 attempted contact. 10-29-04: Just back from bus. trip, request call 11/4. 10-19-04 "working w/ atty", call back 10-27-04.  10-5-04 met, wants atty to review, no foreign gas w/out well on his prop. 10-1-04 OFFERED: $4/ac bonus, $4/ac/yr rental, 1/8th, 5 yr term + 5 yr optn,CBM Lease pkg. Well drilled near, wants committment to drill. 9-23-04: Need title of numerous "family" tr's, not signed an O&amp;GL &amp; desire to sign all, or none. Will attempt to get his CBMGL as separate item until title is complete on other's. 9-9-2004 OFFERED: $5/ac Bonus, $7/ac rentals 1/8th, std OG&amp;CBM lease.  Left the lease for review. He spoke w/ Texas Keystone but has not signed. His family has 300 ac.north of tract, wants to sign all.TITLE COMPLETED 10-21-04.</t>
    </r>
  </si>
  <si>
    <t>Signed: dated Aug.20,2003, $2/ac. Bonus, 5yrs+ renewable @ $4/ac./yr delay rental, 1/8th, std. CBM plus riders.</t>
  </si>
  <si>
    <t>Community Center, Inc. of West Fairfield</t>
  </si>
  <si>
    <t>Signed Sept: dated 4, 2003, $1/ft for perpetual multi-line ROW + $1.00 for @ ft.for line measured &amp; actually constructed; buried 32"+ &amp; either side of "ashbed".</t>
  </si>
  <si>
    <t>No.</t>
  </si>
  <si>
    <t xml:space="preserve">GRAND TOTAL </t>
  </si>
  <si>
    <t>ROWA TOTALS</t>
  </si>
  <si>
    <t>CBMG LEASE TOTALS</t>
  </si>
  <si>
    <t>Bolivar</t>
  </si>
  <si>
    <t>Martin</t>
  </si>
  <si>
    <t>48-12-00-0-006</t>
  </si>
  <si>
    <t>Shapira</t>
  </si>
  <si>
    <r>
      <t xml:space="preserve">11-6-04 SIGNED: $4/ac bonus, $4/ac/y rental, 1/8th, 5 yr + 5yr optn., same riders as uncle Wm. L. Graham. </t>
    </r>
    <r>
      <rPr>
        <sz val="7"/>
        <rFont val="Arial"/>
        <family val="0"/>
      </rPr>
      <t>10-27-04 8:20pm confirm recev'd, but hasn't had time to review. Will call 11-3-04 if not recv'd. Expect him to sign, his cousin (who signed) ask us to call him 10-22-04 Complete lease pkg, sent to Lsr. Title completed 10-8-04, 004/39799</t>
    </r>
    <r>
      <rPr>
        <b/>
        <sz val="7"/>
        <rFont val="Arial"/>
        <family val="0"/>
      </rPr>
      <t>.</t>
    </r>
  </si>
  <si>
    <t>RD 1, Box 326</t>
  </si>
  <si>
    <t>724-238-0494</t>
  </si>
  <si>
    <t>48-17-00-0-016</t>
  </si>
  <si>
    <t>Hemminger</t>
  </si>
  <si>
    <t>Ronald Dean, Jr.</t>
  </si>
  <si>
    <t>RR 8, Box 699</t>
  </si>
  <si>
    <t>724-838-9510 &amp; cell 412-759-6333</t>
  </si>
  <si>
    <t>48-17-00-0-019</t>
  </si>
  <si>
    <t>RD 1, Box 269B</t>
  </si>
  <si>
    <t>Ligonier</t>
  </si>
  <si>
    <t>724-238-4945</t>
  </si>
  <si>
    <t>48-17-00-0-012</t>
  </si>
  <si>
    <t>Robert J.</t>
  </si>
  <si>
    <t>RR 1, Box 324</t>
  </si>
  <si>
    <t>724-238-0193</t>
  </si>
  <si>
    <t>48-17-00-0-096</t>
  </si>
  <si>
    <t>Lucas</t>
  </si>
  <si>
    <t>Mark R. &amp; Jennifer L.</t>
  </si>
  <si>
    <t>RD 1, Box 322C</t>
  </si>
  <si>
    <t>724-238-9897</t>
  </si>
  <si>
    <t>48-17-00-0-097</t>
  </si>
  <si>
    <t>Lebo</t>
  </si>
  <si>
    <t>Eric J. &amp; Jill L.</t>
  </si>
  <si>
    <t>333 Knupp Road</t>
  </si>
  <si>
    <t>724-238-</t>
  </si>
  <si>
    <t>f</t>
  </si>
  <si>
    <t>g</t>
  </si>
  <si>
    <t>h</t>
  </si>
  <si>
    <t>I</t>
  </si>
  <si>
    <t>j</t>
  </si>
  <si>
    <t>48-11-00-0-024</t>
  </si>
  <si>
    <t>Borchin</t>
  </si>
  <si>
    <t>John T. &amp; Beverly L.</t>
  </si>
  <si>
    <t>RD 3, Box 262-A</t>
  </si>
  <si>
    <t>II</t>
  </si>
  <si>
    <t>JJ</t>
  </si>
  <si>
    <t>48-16-00-0-111</t>
  </si>
  <si>
    <t>Worthy</t>
  </si>
  <si>
    <t>1489 Route 259</t>
  </si>
  <si>
    <t>48-16-00-0-060</t>
  </si>
  <si>
    <t>Welshons</t>
  </si>
  <si>
    <t>1575 Route 259</t>
  </si>
  <si>
    <t>Dennis L. and Ruth</t>
  </si>
  <si>
    <t>48-16-00-0-001</t>
  </si>
  <si>
    <t>Dillion</t>
  </si>
  <si>
    <t>Glenn C. &amp; Rachel A</t>
  </si>
  <si>
    <t>873 Austraw Road</t>
  </si>
  <si>
    <t>724-238-4552</t>
  </si>
  <si>
    <t>48-16-00-0-063</t>
  </si>
  <si>
    <t>Skinner</t>
  </si>
  <si>
    <t>Douglas V. &amp; Jean Ann</t>
  </si>
  <si>
    <t>1608 Vermont Ave</t>
  </si>
  <si>
    <t>White Oak</t>
  </si>
  <si>
    <t>N/A</t>
  </si>
  <si>
    <t>48-16-00-0-031</t>
  </si>
  <si>
    <t xml:space="preserve">Tarter </t>
  </si>
  <si>
    <t>Kenneth D. &amp; Bertha E</t>
  </si>
  <si>
    <t>236 Derry Ridge Rd.</t>
  </si>
  <si>
    <t>724-238-6524</t>
  </si>
  <si>
    <t>48-16-00-0-002</t>
  </si>
  <si>
    <t>Nelson</t>
  </si>
  <si>
    <t>Michelle L.</t>
  </si>
  <si>
    <t>895 Austraw Road</t>
  </si>
  <si>
    <t>48-18-00-0-019</t>
  </si>
  <si>
    <t>Tantlinger</t>
  </si>
  <si>
    <t>174 Tucker Road</t>
  </si>
  <si>
    <t>724-235-2863</t>
  </si>
  <si>
    <t>48-18-00-0-003</t>
  </si>
  <si>
    <r>
      <t>8-31-06 signed $8/8, w/o browa</t>
    </r>
    <r>
      <rPr>
        <sz val="7"/>
        <rFont val="Arial"/>
        <family val="0"/>
      </rPr>
      <t xml:space="preserve"> 8-28-06 sched mtg to sign 8-31-06 @ 6:30pm 8-8-06 mtg: overview of cbm project. sched mtg for 8-21; he's unhappy w/ Texas Keystone, they drilled on him, he's unsure about another gas co. 8-3-06 verified marital status w/ father 7-31-06 GLEP notice left on door. 7-27-06 mtg w/lessor's father: stop back Mon. 31st after 6pm; lessor would be available</t>
    </r>
    <r>
      <rPr>
        <b/>
        <sz val="7"/>
        <rFont val="Arial"/>
        <family val="0"/>
      </rPr>
      <t>.</t>
    </r>
    <r>
      <rPr>
        <sz val="7"/>
        <rFont val="Arial"/>
        <family val="0"/>
      </rPr>
      <t xml:space="preserve"> 7-23-06 offered Glep 4 pricing options: wants a few days to thimk. We agreed to talk again 7-26-06.</t>
    </r>
    <r>
      <rPr>
        <b/>
        <sz val="7"/>
        <rFont val="Arial"/>
        <family val="0"/>
      </rPr>
      <t xml:space="preserve"> </t>
    </r>
    <r>
      <rPr>
        <sz val="7"/>
        <rFont val="Arial"/>
        <family val="0"/>
      </rPr>
      <t xml:space="preserve"> 7-20-06 nobody home 7-11-06 lm 7-5-06 LM 6-5-06 Title complete and assigned file no.: 359.</t>
    </r>
  </si>
  <si>
    <t xml:space="preserve">Jeffrey S. </t>
  </si>
  <si>
    <t>LL</t>
  </si>
  <si>
    <t>7-25-06 Title complete and assigned file no.: 357 to Tara Henry.</t>
  </si>
  <si>
    <t>724-235-9216  Randy</t>
  </si>
  <si>
    <t>No contact attempted to-date, but will contact 9/30 or 10/1 if possible.</t>
  </si>
  <si>
    <t>53-01-016 &amp; 083;    50-38-150 &amp; 151</t>
  </si>
  <si>
    <t xml:space="preserve">53-01-077, &amp; 105;    53-02-010, 011, &amp; 109. </t>
  </si>
  <si>
    <t>UNITY PROSPECT</t>
  </si>
  <si>
    <t>COMBINED TOTALS</t>
  </si>
  <si>
    <t>322 Carr Road</t>
  </si>
  <si>
    <t>314 Carr Road</t>
  </si>
  <si>
    <t>Catherine Ann</t>
  </si>
  <si>
    <t>c/o Schilling Financial Ser.,Landmark Bldg., Suite 1910</t>
  </si>
  <si>
    <t>John H. &amp; Evelyn R. (split assessment w/ Mark &amp; Kristen)</t>
  </si>
  <si>
    <t>Signed: dated Sept. 4, 2003, $2/ac. Bonus, 5yrs+renewable @ $4.00/ac. /yr rental, 1/8th, std. CBM plus riders</t>
  </si>
  <si>
    <r>
      <t xml:space="preserve">01/08/07: emailed Dr. Hasley an offer for Non-drilling lease only  </t>
    </r>
    <r>
      <rPr>
        <sz val="7.5"/>
        <rFont val="Arial"/>
        <family val="2"/>
      </rPr>
      <t xml:space="preserve">10/23/06: FED EX pkg  10/17/06: Recv'd e-mail from Grantor declining offer for now.  10/13/06: E-mailed Grantor asking for a meeting since he has met with his attorney. 10/08/06:  Held meeting, lots of questions, concerned about disturbing coal seam, wtehy will meet w/their attorney in four days.  10/06/06:  Preped package.  10/04/06  Attempting to contact.  9-28 Tara sent follow up email/unable to leave msg @ home in Ligonier no answering machine 9-26-06 emailed CBMGL/ROW pkg upon request 9-25 Spoke to Dr. Hasley: wants typed pkg emialed to him then we'll review together over the weekend 9-19 stop by dwelling, Lessor wasn't at home.I spoke with neighbor he said Lessor will be home this weekend.9-14 not home 9-12 left msg 9-11-06 not home 8-30-06 Discussed H20 issues &amp; paymnt amts:very interested, he would call in the latter part of next week. 8-24-06 Mtg w/ Mr. Hasley, presented both leases, w/ BROWA. Lessor had lots of questions &amp; showed good attitude. Booked mtg 8-30-06 after he has discuss w/ wife. 11-14-05 hung phone up on me 10/26/05  gave quick overview of  non-surface lease &amp; rowa. She took my phone #. 8-22-05 LM. 11-3-04  He stated "equipement (pumps) too large, we're really not interested".  Note: He's a doctor, money not a concern, wife is blocking lease "appearance". 10-30-04 spoke w/ son, father out. 10-28-04 LM. I wanted to give him location of pump site to view. 10-27-04  busy.  2991/501; 3467/020,10-15-04 @ 3:25 pm FU call, no answer. 10-6-04: Wants to see active location and have atty review lease. </t>
    </r>
  </si>
  <si>
    <r>
      <t xml:space="preserve">SIGNED 2-5-05 dated </t>
    </r>
    <r>
      <rPr>
        <sz val="7"/>
        <rFont val="Arial"/>
        <family val="0"/>
      </rPr>
      <t>1-25-05: $4/ac B, $4/ac/yr R, 1/8th, 5yrs+ option 5yrs; loc approval, bury lines 32", road widths &amp; restoration clause.</t>
    </r>
    <r>
      <rPr>
        <b/>
        <sz val="7"/>
        <rFont val="Arial"/>
        <family val="0"/>
      </rPr>
      <t xml:space="preserve"> </t>
    </r>
    <r>
      <rPr>
        <sz val="7"/>
        <rFont val="Arial"/>
        <family val="0"/>
      </rPr>
      <t>1/29/05 LM.  1/18/05 MTG.</t>
    </r>
    <r>
      <rPr>
        <b/>
        <sz val="7"/>
        <rFont val="Arial"/>
        <family val="0"/>
      </rPr>
      <t xml:space="preserve"> </t>
    </r>
    <r>
      <rPr>
        <sz val="7"/>
        <rFont val="Arial"/>
        <family val="0"/>
      </rPr>
      <t>12-09-04 reviewed &amp; assigned; 12-09-04 title completed. Last O&amp;GL dated 1-29-1964, expired if not HBP.</t>
    </r>
  </si>
  <si>
    <t>GWM</t>
  </si>
  <si>
    <t>3a</t>
  </si>
  <si>
    <t>3b</t>
  </si>
  <si>
    <t>Gerald Roger  Nora Judith</t>
  </si>
  <si>
    <t>48-12-00-0-004</t>
  </si>
  <si>
    <t>a</t>
  </si>
  <si>
    <t>b</t>
  </si>
  <si>
    <t>c</t>
  </si>
  <si>
    <t>d</t>
  </si>
  <si>
    <t>e</t>
  </si>
  <si>
    <t>RIGHT OF WAYS SIGNED, OR REQUIRED:</t>
  </si>
  <si>
    <t>% of listed acres acquired</t>
  </si>
  <si>
    <t>724-235-9481, Pitts Ph # 412-422-5447  shasley@ecmed.com</t>
  </si>
  <si>
    <r>
      <t xml:space="preserve">10/5/05: he has been contacted multiple times, waiting to see if any wells are actually drilled.  </t>
    </r>
    <r>
      <rPr>
        <sz val="8"/>
        <rFont val="Arial"/>
        <family val="0"/>
      </rPr>
      <t>12-04-04 OFFERED: (Letter) $4/ac bonus, $4/ac/yr rental, 1/8th, 5 yr primary term, w/ separate ROW for $2/ft by measure when constructed, see riders based on his comments attached. SEE Comments for his tracts above. 11-22-04 title completed. No O&amp;GL of record. Refused to lease w/ Keystone.</t>
    </r>
  </si>
  <si>
    <t>5700 Lynne Haven Rd</t>
  </si>
  <si>
    <t>Queer</t>
  </si>
  <si>
    <t>George E.</t>
  </si>
  <si>
    <t>Hunker</t>
  </si>
  <si>
    <t>724-925-3932</t>
  </si>
  <si>
    <t>412-362-1316</t>
  </si>
  <si>
    <t>Raymond Byron</t>
  </si>
  <si>
    <t>RD3 Box 394 A</t>
  </si>
  <si>
    <t>724-423-2176</t>
  </si>
  <si>
    <t>Hoffer</t>
  </si>
  <si>
    <t>John A.</t>
  </si>
  <si>
    <t>RD 1 Box 335</t>
  </si>
  <si>
    <t>Karen Stutzman</t>
  </si>
  <si>
    <t>532 Arthur Place</t>
  </si>
  <si>
    <t xml:space="preserve">Hugh Hamill </t>
  </si>
  <si>
    <t>(724) 676-5735</t>
  </si>
  <si>
    <t>Y</t>
  </si>
  <si>
    <t>POB 294</t>
  </si>
  <si>
    <t>Derry</t>
  </si>
  <si>
    <t>48-11-00-0-020</t>
  </si>
  <si>
    <r>
      <t>9-15-06 *HE IS DECEASED wifes name is Karen</t>
    </r>
    <r>
      <rPr>
        <sz val="7.5"/>
        <rFont val="Arial"/>
        <family val="2"/>
      </rPr>
      <t xml:space="preserve"> 8-28-06 mail returned wrong address 8-23-06 sent mail out info, paid up of $100</t>
    </r>
  </si>
  <si>
    <t>Carolyn (undivided 1/2 interest)</t>
  </si>
  <si>
    <t>Carolyn (undivided 2/3 interest)</t>
  </si>
  <si>
    <t>199 Hartman Road</t>
  </si>
  <si>
    <t>171 Love Hollow Rd.</t>
  </si>
  <si>
    <t>Mark (undivided 1/3 interest)</t>
  </si>
  <si>
    <t>183 love Hollow Rd.</t>
  </si>
  <si>
    <t>Cauffield</t>
  </si>
  <si>
    <t>Sarah Margaret</t>
  </si>
  <si>
    <t>Charles Edwards (undivided 1/2 interest).</t>
  </si>
  <si>
    <t>122 Matson Dr.</t>
  </si>
  <si>
    <t>724-238-4806</t>
  </si>
  <si>
    <t>Carolyn (undivded 2/3 interest</t>
  </si>
  <si>
    <t>171 Love Hollow Rd</t>
  </si>
  <si>
    <t>724-238-8295</t>
  </si>
  <si>
    <t>223 Stewart Rd.</t>
  </si>
  <si>
    <t>724-238-8416</t>
  </si>
  <si>
    <t>48-12-00-0-025</t>
  </si>
  <si>
    <t>Robert A. &amp; Pamela J., h/w</t>
  </si>
  <si>
    <t>198 Bridges Rd.</t>
  </si>
  <si>
    <t>48-11-00-0-036</t>
  </si>
  <si>
    <t>Hoskins</t>
  </si>
  <si>
    <t>48-18-00-0-002</t>
  </si>
  <si>
    <t>5082 Rt. 711</t>
  </si>
  <si>
    <t>724-235-9709</t>
  </si>
  <si>
    <r>
      <t>SIGNED:$4/ac bonus, $4/ac/yr rental, 1/8th Roy. 5yr term</t>
    </r>
    <r>
      <rPr>
        <sz val="7"/>
        <rFont val="Arial"/>
        <family val="0"/>
      </rPr>
      <t>.11-15-04 no answer. 11-13-04 Unavailablet. 11-12-04 assigned, 11-11-04 title completed; 2-25-04 signed Falcon OGL, 5 yr term.</t>
    </r>
  </si>
  <si>
    <t>48-11-00-0-010</t>
  </si>
  <si>
    <t>Saul F. &amp; Freida G.</t>
  </si>
  <si>
    <t>HH</t>
  </si>
  <si>
    <t>48-18-00-0-023</t>
  </si>
  <si>
    <t xml:space="preserve">171, Love Hollow Road, </t>
  </si>
  <si>
    <t>724-238-3394</t>
  </si>
  <si>
    <t>Blanket rights of way signed</t>
  </si>
  <si>
    <t xml:space="preserve">412-681-8116 </t>
  </si>
  <si>
    <t>48-16-00-0-068</t>
  </si>
  <si>
    <t>3189/374. 149.05 acres, CBM leased by CB Energy.</t>
  </si>
  <si>
    <t>3648/298; OGL. 213 acres, CBM leased by CB Energy.</t>
  </si>
  <si>
    <t>(O) 724-235-2140</t>
  </si>
  <si>
    <r>
      <t xml:space="preserve">01/31/07: change acreage to 0 and place in comments section: 57.152 acres out of prospect </t>
    </r>
    <r>
      <rPr>
        <sz val="8"/>
        <rFont val="Arial"/>
        <family val="2"/>
      </rPr>
      <t xml:space="preserve"> 8-1-06 sent mail out ltr, list of signed landowners 1/3/05 will sign when Bruce Haldeman signs. 12-09-04 reviewed &amp; assigned; 11-24-04 title completed. OGL to Champlin Pet., 10 yr term,  Exp. 11-20-1990, if not HBP.</t>
    </r>
  </si>
  <si>
    <t>3539/565, 115.04 leased by CB Energy.</t>
  </si>
  <si>
    <t>Lenhart</t>
  </si>
  <si>
    <t>Lonnie F. &amp; Donna Lynn</t>
  </si>
  <si>
    <t xml:space="preserve">48-17-00-0-054 &amp; 48-17-00-0-093 </t>
  </si>
  <si>
    <t>RR 1, Box 325</t>
  </si>
  <si>
    <t>724-238-2890</t>
  </si>
  <si>
    <t>48-17-00-0-092</t>
  </si>
  <si>
    <t>48-17-00-0-014 &amp; 48-17-00-0-091</t>
  </si>
  <si>
    <t>Matson</t>
  </si>
  <si>
    <t>Stuart G. &amp; Linda R.</t>
  </si>
  <si>
    <t>RR 1, Box 323A</t>
  </si>
  <si>
    <t>48-22-00-0-080; &amp; 48-22-00-0-034</t>
  </si>
  <si>
    <t>Robert G. &amp; Robert C.</t>
  </si>
  <si>
    <t>Brenda K. &amp; Wayne E.</t>
  </si>
  <si>
    <t>48-13-00-0-076</t>
  </si>
  <si>
    <t>James</t>
  </si>
  <si>
    <t>Rod C. &amp; Darla R. his wife</t>
  </si>
  <si>
    <t>PO Box 134</t>
  </si>
  <si>
    <t>724-235-2828</t>
  </si>
  <si>
    <t>412-687-4000</t>
  </si>
  <si>
    <t>48-17-00-0-017 &amp; 48-17-00-0-055</t>
  </si>
  <si>
    <t>90 &amp; 91</t>
  </si>
  <si>
    <t>772-794-3536</t>
  </si>
  <si>
    <t>Paul &amp; Lisa (21/32 interest)</t>
  </si>
  <si>
    <r>
      <t xml:space="preserve">SIGNED: 3-28-06 $12 bonus, $12 rental, 1/8th roy, 5yr term. w/blanket rowa. </t>
    </r>
    <r>
      <rPr>
        <sz val="7"/>
        <rFont val="Arial"/>
        <family val="0"/>
      </rPr>
      <t>3-23-06 discuss pricing options, booked mtg 3-28-06 to sign. 3-15-06 Offered GLEP 4  options;  booked FU 3-22-06 3/5/06 quick overview of CBM operation &amp; offer. Booked mtg 3-17-06</t>
    </r>
  </si>
  <si>
    <r>
      <t>8-30-06 Signed $12/12 w/ BROW</t>
    </r>
    <r>
      <rPr>
        <sz val="7"/>
        <rFont val="Arial"/>
        <family val="0"/>
      </rPr>
      <t xml:space="preserve"> 8-28 will sign on Wed eve. 8-21-06 he wants to sign: sending pkg via mail 8-16-06 left msg 8-11-06 sent mail out letter, GLEP &amp; CBM information, list of signed LOs. 8-3-06 Title complete and assigned file no.: 396 to Tara Henry.</t>
    </r>
  </si>
  <si>
    <t>Robert Dean</t>
  </si>
  <si>
    <t>605 Walnut St</t>
  </si>
  <si>
    <t>Stutzman</t>
  </si>
  <si>
    <t>Campbell</t>
  </si>
  <si>
    <t>Ruth Stutzman</t>
  </si>
  <si>
    <t>Hobbs</t>
  </si>
  <si>
    <t>316 Carr Road</t>
  </si>
  <si>
    <t>Seymour</t>
  </si>
  <si>
    <t>TN</t>
  </si>
  <si>
    <t>Charles Joseph</t>
  </si>
  <si>
    <t>865-577-0600</t>
  </si>
  <si>
    <t>Rosalie</t>
  </si>
  <si>
    <t>865-579-5372</t>
  </si>
  <si>
    <t>Shirey</t>
  </si>
  <si>
    <t>Alan D. &amp; Janet T.</t>
  </si>
  <si>
    <t>4350 Bream Road</t>
  </si>
  <si>
    <t>North Charleston</t>
  </si>
  <si>
    <t>SC</t>
  </si>
  <si>
    <t>(843) 767-3359</t>
  </si>
  <si>
    <t>Falbo</t>
  </si>
  <si>
    <t>Susan D. &amp; Leon R.</t>
  </si>
  <si>
    <t>(724) 423-8107</t>
  </si>
  <si>
    <t>Jon Lewis, (atty) 724-836-4730</t>
  </si>
  <si>
    <t xml:space="preserve">George Adams, or heirs </t>
  </si>
  <si>
    <t>48-13-00-0-004</t>
  </si>
  <si>
    <t>165 Beaufort Rd.</t>
  </si>
  <si>
    <t>48-13-00-0-005</t>
  </si>
  <si>
    <t xml:space="preserve">Dick Groat, Pres. &amp; Allison DeStefano, </t>
  </si>
  <si>
    <t>Hall</t>
  </si>
  <si>
    <t>153 Beaufort Rd.</t>
  </si>
  <si>
    <t>48-13-00-0-011</t>
  </si>
  <si>
    <t>Smay</t>
  </si>
  <si>
    <t>Alice, widow (of Robert L.)</t>
  </si>
  <si>
    <t>102 Midget Camp Rd.</t>
  </si>
  <si>
    <r>
      <t xml:space="preserve">02/21/07: mtg- he said he will absolutely not participate because there are too many interst holders and GLEP will tresspass on/under his property and prevent him from drilling a water well </t>
    </r>
    <r>
      <rPr>
        <sz val="7.5"/>
        <rFont val="Arial"/>
        <family val="2"/>
      </rPr>
      <t xml:space="preserve"> 01/31/07: left message at office with secretary, he is out until Friday. his office number is (724) 235-2140; delete the home number it is disconnected/or a fax machine  01/30/07: Grantor unavailable.  01/24/07: left GLEP notice @ home; stopped at Ligonier Municipal Building - no one available  01/10/07: met with Lessor; he wants to have a meeting with Gary Monferdini and two other board members of Ligonier Township  12/18/06: Attempted contact.  11/17/06: Made corrections to Altimus heir packages: Wallace, Miles J. an undivided 1/32 interest of 48-16-00-0-072 and Queer, George E. &amp; Vickie L. an undivided 1/32 interest of 48-16-00-0-072  11/14/06: Attempted contact, unavailable.  11/07/06: Attempted contact.  11/06/06: unavailable  11/02/06: Attempted contact.  9-20-06 per mtg w/ Jeff/GM/Tara - Tara needs to set apt w/ Lessor for her &amp; GM. 8-21-06 decided not to sign nonsurf lease: has his reason, but not willing to share or to discuss any futher. 8-19-06 no answer 8-10-06 discuss nonsurf lease/adden, Lessor took blank ones for review. Follow up 8-21-06. Wife out of town until then. 7-26-06 brief mtg, Offered nonsurf lease; took signed list of landowners &amp; business cards; not willing to meet anytime soon: going on vacation &amp; after that having surgery on knee. 6-2-06 Title complete and assigned file no.: 361.</t>
    </r>
  </si>
  <si>
    <t>48-13-00-0-074</t>
  </si>
  <si>
    <t>Graff</t>
  </si>
  <si>
    <t>Cloyd J. &amp; Wanda J., his wife</t>
  </si>
  <si>
    <t>POB 202</t>
  </si>
  <si>
    <t>RD 5, Box 347</t>
  </si>
  <si>
    <t>48-17-00-0-029</t>
  </si>
  <si>
    <t>Adamerovich</t>
  </si>
  <si>
    <t>Theodore J. &amp; Paula J., h/w</t>
  </si>
  <si>
    <t xml:space="preserve">RD 1, Box 306B </t>
  </si>
  <si>
    <t>T</t>
  </si>
  <si>
    <t>Va. 703-979-6544; PA. 724-238-5533</t>
  </si>
  <si>
    <t>724-676-4987</t>
  </si>
  <si>
    <t>724-539-1001</t>
  </si>
  <si>
    <t>RR 1        ************616 Spring St.</t>
  </si>
  <si>
    <t xml:space="preserve">Bolivar        **************Latrobe </t>
  </si>
  <si>
    <t>15923  *********15650</t>
  </si>
  <si>
    <t>RD 1, Box 345E</t>
  </si>
  <si>
    <r>
      <t xml:space="preserve">02/20/07: she mailed death certificate yesterday </t>
    </r>
    <r>
      <rPr>
        <sz val="8"/>
        <rFont val="Arial"/>
        <family val="2"/>
      </rPr>
      <t xml:space="preserve"> 02/19/07: left message for copy of death certificate  02/16/07: will pick up copy of death certificate in the beginning of the week  02/01/07: SIGNED $6/ac paid-up Non-Drilling CBMGL w/o ROWA; processed signed package  01/31/07: offered $6/ac paid up nondrilling lease without rowa: verified all information: mtg to Sign tomorrow @ 2:00 pm  01/22/07: unavailable  01/11/07: Lessor is deceased; emailed pertinent information to GM to complete title; received son's phone number to call and find out if estate is settled  8-21-06 title complete and assigned file no: 413 to Tara Henry. (waiting on heirship)</t>
    </r>
  </si>
  <si>
    <r>
      <t>02/21/07: SIGNED $8/ac Non-drilling CBMGL (paid-up) w/o ROWA, pocessed signed pkg</t>
    </r>
    <r>
      <rPr>
        <sz val="7.5"/>
        <rFont val="Arial"/>
        <family val="2"/>
      </rPr>
      <t xml:space="preserve">  02/20/07: mtg to sign 2/21/07 7:45pm  02/05/07: sent mail out information and offer Left message  02/01/07: he called; wants to execute the non-drilling CBMGL. Will scheudle signing on Saturday, February 3  01/31/07: Left message.  01/11/07: left message  01/10/07: Grantor unavailable.  12/12/06: Offered - $8/ac paid up nonsurface CBM Gas Lease w/o ROWA: Lessor &amp; wife will discuss  10/02 PHONCON: Interested but husband away until DEC.  9-30 stopped at dwelling twice: Left GLEP notice on door. 9-21 GM emailed Mr. Columbus 9-5-06 left msg 8-31-06 rec'd email back, left msg 8-26-06 title complete &amp; assigned file no: 405 to T. Henry.</t>
    </r>
  </si>
  <si>
    <r>
      <t xml:space="preserve">SIGNED 12-14-05 $12ac bonus, $12ac/yr/ rental, 1/8th royalty, 5yr term. </t>
    </r>
    <r>
      <rPr>
        <sz val="7"/>
        <rFont val="Arial"/>
        <family val="0"/>
      </rPr>
      <t>12-10-05 offered non-surface lease, w/rowa,  wants to discuss w/ wife, booked FU call 12-13-05.    11-22-05 spoke w/ son-call back 11-28-05. 1/28/05 LM to pick up lease. 1/6/05 mtg to discuss w/ wife and then called to see when I could pick up lease. 1-4-05 reviewed &amp; assigned; 12-30-04 title completed. No OGL of record.</t>
    </r>
  </si>
  <si>
    <t>Miles J., Widower</t>
  </si>
  <si>
    <t>David O. &amp; Patricia L., h/w</t>
  </si>
  <si>
    <t>RD 1, Box 280</t>
  </si>
  <si>
    <t>McCullough</t>
  </si>
  <si>
    <t>Robert F. &amp; D. Diane, h/w</t>
  </si>
  <si>
    <t>Rt. 2, Box 260B</t>
  </si>
  <si>
    <t>Columbus</t>
  </si>
  <si>
    <t>NC</t>
  </si>
  <si>
    <t>Headrick</t>
  </si>
  <si>
    <t>New Alexandria</t>
  </si>
  <si>
    <t>1919 Route 259</t>
  </si>
  <si>
    <t>Thomas &amp; Florence, h/w</t>
  </si>
  <si>
    <t>1280 Beech-wood BVD</t>
  </si>
  <si>
    <t>48-12-00-0-015</t>
  </si>
  <si>
    <t>Carl E., a single man</t>
  </si>
  <si>
    <r>
      <t>9-15 *HE IS DECEASED.</t>
    </r>
    <r>
      <rPr>
        <sz val="7.5"/>
        <rFont val="Arial"/>
        <family val="2"/>
      </rPr>
      <t xml:space="preserve"> Mail was returned 8-23-06 sent mail out info, paid up of $100</t>
    </r>
  </si>
  <si>
    <t>89 acre OUT OF PROSPECT AREA</t>
  </si>
  <si>
    <r>
      <t>145 acres OUT OF PROSPECT AREA</t>
    </r>
    <r>
      <rPr>
        <sz val="7"/>
        <rFont val="Arial"/>
        <family val="2"/>
      </rPr>
      <t xml:space="preserve"> 6-30-06 Offered nonsurf. lease w/o row: don't want water affected, doesn't believe he has coal under his prop, wants to know where the wells are going to be, can't figure out why we want his property wants contacted in few months after we drilled </t>
    </r>
  </si>
  <si>
    <t>57.7 acres OUT OF PROSPECT ACREA</t>
  </si>
  <si>
    <t>42 acres OUT OF PROSPECT AREA</t>
  </si>
  <si>
    <t>12.35 acres OUT OF PROSPECT AREA</t>
  </si>
  <si>
    <t>12.35 acresOUT OF PROSPECT AREA</t>
  </si>
  <si>
    <t>66.9 acres OUT OF PROSPECT AREA</t>
  </si>
  <si>
    <t>1.95 surf and 0.975 coal acres OUT OF PROSPECT AREA</t>
  </si>
  <si>
    <t>0.975 coal acres OUT OF PROSPECT AREA</t>
  </si>
  <si>
    <r>
      <t xml:space="preserve">10/03 Contered $12/ac, NSO, BROW </t>
    </r>
    <r>
      <rPr>
        <sz val="7.5"/>
        <rFont val="Arial"/>
        <family val="2"/>
      </rPr>
      <t>10/02 Prpared Non-surface lease and BROW.  1/6/05 spoke w/ Bruce will call him back 1/10/05. Call back after new year. 11-15-04 Bruce called made appt. for 11-23-04 at 9:00 am in his office.11-15-04 assigned; 10-21-04 title completed (held until B. Haldeman responded on his separate tract).</t>
    </r>
  </si>
  <si>
    <t>Warren B. &amp; Denise</t>
  </si>
  <si>
    <t>724-238-0126</t>
  </si>
  <si>
    <t>48-18-00-0-082,81, 20</t>
  </si>
  <si>
    <t>James B. &amp; Audrey M.</t>
  </si>
  <si>
    <t>176 Toby Rd</t>
  </si>
  <si>
    <t>724-235-2187</t>
  </si>
  <si>
    <t>48-18-00-0-101</t>
  </si>
  <si>
    <t>675 Lovehollow Rd</t>
  </si>
  <si>
    <t>48-18-00-0-074</t>
  </si>
  <si>
    <t>Marc A. &amp; Mary E.</t>
  </si>
  <si>
    <t>105 Falling Rock Rd</t>
  </si>
  <si>
    <t>724-235-2618</t>
  </si>
  <si>
    <t xml:space="preserve">Dwight E. &amp; Elaine Grimm, h/w; Bruce R. &amp; Rita K., h/w?; Kirk D. &amp; Laurene L., h/w; Dennis J. &amp; Hope H. Schilling, h/w; </t>
  </si>
  <si>
    <r>
      <t>SIGNED: 11-15-05 $4/ac B, $4ac/yr R, 1/8th roy.</t>
    </r>
    <r>
      <rPr>
        <sz val="7"/>
        <rFont val="Arial"/>
        <family val="0"/>
      </rPr>
      <t xml:space="preserve">. 11/10/05 Said wife won't sign until  Atty. reviews Lease &amp; Addendum,  Atty  tied up until 11/17/05. 10-29-05 Wants a rowa, written where he will dig the ditch, if a row is needed, &amp; wants all his acres unitized if well is drilled. 9-27-05 mtg, walked possible location of line. 9-16-05 Mtg, discuss row possible location, location needs observed by GLEP rep. 9-9-05  Lessor has restriction on location of pipeline, I will get approval. 9-12-05. 8-24-05 Offered non-surface lease w/rowa, considering, will mail Addendum. 8-22-05 LM w/ wife. 1/29/05  will have husband call me when he returns.  (NOTE: leased to Keystone, engaged in a law suit. </t>
    </r>
  </si>
  <si>
    <r>
      <t xml:space="preserve">03/06/07: SIGNED </t>
    </r>
    <r>
      <rPr>
        <sz val="8"/>
        <rFont val="Arial"/>
        <family val="2"/>
      </rPr>
      <t xml:space="preserve"> 03/05/07: met with lessors from 4 p.m.-6 p.m., lessors agreed to proposal.  Set meeting to sign at 4:30 p.m. on Tuesday 02-06-07.  Lessors want to use there own notary.  03/01/07: contacted lessor and set up meeting for Monday at 4 p.m.  01/11/07: mailed update letter and supporting information  10/31/06: Attempted contact.  10/16/06:  Attempted contact.  10/08/06:  Offred Non-Surface lease w/o ROW, negative attitude w/ Texas Keystone (didn't drill), will think about it.  10/04/06:  Attempting to contact.  9-28 sent mail out ltr offer, list of signed LO's, GLEP  &amp; CBM info 8-31-05 title complete and assigned file no: 429 to T. Henry.</t>
    </r>
  </si>
  <si>
    <r>
      <t xml:space="preserve">01/31/07: Mailed offer letters with supporting information </t>
    </r>
    <r>
      <rPr>
        <sz val="7.5"/>
        <rFont val="Arial"/>
        <family val="2"/>
      </rPr>
      <t xml:space="preserve"> 8-31-06 met with John, lessor is not willing to sign: in the process of selling tract and doesnt want to sign lease bc of tract encumbrance, said tocheck back and keep updated. 7-20-06  he won't know until Sept if he'll sign a lease: in the process of selling tract. contact Sep 1st. 7-17-06 left bus card w/ wife 7-6-06 no answering machine 6-15-06 unavail 5-30-06 Offrd 4 Glep opts, will decide 6/15 if selling tract 5-26-06 unavail 5-25-06 unavailable 5-18-06 not willing to discuss; recovering from dental work 5-16-06 not available. 11-1-05 Decided not to sign until 5-15-06 because he might sell property. 10/25/05 Offered non-surface lease, w/rowa. Booked mtg 11/1/05. 10/18/05 no answer just rings. Will locate residents. 10/05/05: Sent mail-out package, w/ wilpen inf. 9-20-05 offered non-surface lease w/rowa; recovering from surgery, wants me to call back, in two weeks. 8-24-05  no answer. 11-11-04 he called, "no time before leaving for Florida, we'll talk in May". </t>
    </r>
  </si>
  <si>
    <t>412-372-7585</t>
  </si>
  <si>
    <r>
      <t xml:space="preserve">01/31/07: completed bring down, combine WN41 &amp; 42: David and Joanne now own both Mailed offer letters with supporting information   </t>
    </r>
    <r>
      <rPr>
        <sz val="7.5"/>
        <rFont val="Arial"/>
        <family val="2"/>
      </rPr>
      <t>8-25-06 wife not willing to sign CBM lease: she had water problems after Keystone drilled. 8-1-06 sent mail out letter offer, 4 wilp. opts, GLEP info, CBM info, list of signed LOs. 4-11-06 mtg, offered GLEP 4 pricing options; took GLEP info pack, wouldn't give any contact info,  she would call me if interested. 1-4-06 stop by dwelling, driveway steep and very muddy, I will try back another time. 2-8-05 Offered $4ac bonus, $4/ac/yr rental, 1/8th royalty, 5 year term;  undecided, will have to discuss w/ mother.  said he would contact me. 11-21-04 reviewed &amp; assigned; 11-16-04 title completed. 7-12-2003 signed Falcon O&amp;GL, 3 yrs.</t>
    </r>
  </si>
  <si>
    <r>
      <t xml:space="preserve">01/31/07: Mailed offer letters with supporting information </t>
    </r>
    <r>
      <rPr>
        <sz val="8"/>
        <rFont val="Arial"/>
        <family val="2"/>
      </rPr>
      <t xml:space="preserve"> Mail was returned 8-14-06 sent mail out ltr, GLEP &amp; CBM info, list of signed landowners 1-10-05 reviewed &amp; assigned; 12-28-04 title completed. No OGL of record. Undivided 60%.</t>
    </r>
  </si>
  <si>
    <r>
      <t xml:space="preserve">01/31/07: delete 51-03-00-0-003 from Tax ID#'s, add 51-06-00-0-113; change the acreage to 220.92  </t>
    </r>
    <r>
      <rPr>
        <sz val="7.5"/>
        <rFont val="Arial"/>
        <family val="2"/>
      </rPr>
      <t>11/14/06: Attempted contat; left message at office.  10/13/06:  Offered GLEP approved lease with condional ROW; will follow-up on 10/17/06.  9-20-06 per mtg w/ Jeff/GM/Tara - Tara has been assigned Ms. Haldeman 1/8/05, will sign when her son Bruce signs lease. 1-23-05 reviewed &amp; assigned; 1-13-05 title completed. O&amp;G leased to CNG, expired 6-21-1991 if not HBP. 2810/21; 25.</t>
    </r>
  </si>
  <si>
    <t>48-16-00-0-011; 48-16-00-0-012;48-16-00-0- 019; 48-16-00-0-020; 48-16-00-0-082; 48-16-00-0-083; 51-03-00-0-001; 51-03-00-0-002</t>
  </si>
  <si>
    <t>Tom-Morrow Inc.</t>
  </si>
  <si>
    <t>320 Beach St.</t>
  </si>
  <si>
    <t>724-539-8373</t>
  </si>
  <si>
    <t>48-17-00-0-090</t>
  </si>
  <si>
    <t>Fry</t>
  </si>
  <si>
    <r>
      <t>9-6-06 Signed $8/ac b/r, 1/8 roy, 5 yr term, w/ BROWA</t>
    </r>
    <r>
      <rPr>
        <sz val="7"/>
        <rFont val="Arial"/>
        <family val="2"/>
      </rPr>
      <t xml:space="preserve"> 8-30-06 Offered both leases: want nonsurf; took pkg for review FU mtg next wed 8-29-06 apt for tom 8-28 mailed info 8-23-06 title complete &amp; assigned file no: 417-419 to T. Henry.</t>
    </r>
  </si>
  <si>
    <t>Schmidt</t>
  </si>
  <si>
    <t>Brian C. &amp; Mary A.</t>
  </si>
  <si>
    <t>1258 Rt 259</t>
  </si>
  <si>
    <r>
      <t xml:space="preserve">10/03 Signed "Affidavit of Non-production"  </t>
    </r>
    <r>
      <rPr>
        <sz val="7"/>
        <rFont val="Arial"/>
        <family val="2"/>
      </rPr>
      <t>8-16-06 signed road ROW &amp; Easment agreement 8-15-06 mtg sched for tom. to sign ROWA 8-11-06 SIGNED nonsutg pkh. discussed using existing access road on tract. Lessor is open to look at GLEP agreement for use of access road; wants a few days to think about how much compensation he wants We agreed to talk again on 8-15-06 5pm. 8-8-06 stop@ Chris's business: Chris called me later- brief discussion about specific rowa. We agreed to talk tom w/ GWMi for details. Chris said he was open to take a look at it. 6-9-06 MTG flickinger 6-7-06 mtg w/ chris and gwm: trust needs formed. MTG w/ Flickinger tom</t>
    </r>
    <r>
      <rPr>
        <b/>
        <sz val="7"/>
        <rFont val="Arial"/>
        <family val="2"/>
      </rPr>
      <t>.</t>
    </r>
    <r>
      <rPr>
        <sz val="7"/>
        <rFont val="Arial"/>
        <family val="2"/>
      </rPr>
      <t xml:space="preserve"> 6-5-06 LM for Chris 5-23-06 Flick availab Thurs 5-10-06 mtg: w/Chris Tantlinger said hes willing to form a trust but wants to meet with Marci Nolfi &amp; atty's to work out the details</t>
    </r>
    <r>
      <rPr>
        <b/>
        <sz val="7"/>
        <rFont val="Arial"/>
        <family val="2"/>
      </rPr>
      <t xml:space="preserve">. </t>
    </r>
    <r>
      <rPr>
        <sz val="7"/>
        <rFont val="Arial"/>
        <family val="2"/>
      </rPr>
      <t>4-12-06 mtg w/ Mr. Flickinger, he said he would email Mrs. Nolfi Atty  &amp; hope  for some response. Offer: $8 B, $8 R, 1/8th roy, 5ry term, non-surface, w/rowa.</t>
    </r>
    <r>
      <rPr>
        <b/>
        <sz val="7"/>
        <rFont val="Arial"/>
        <family val="2"/>
      </rPr>
      <t xml:space="preserve"> </t>
    </r>
    <r>
      <rPr>
        <sz val="7"/>
        <rFont val="Arial"/>
        <family val="2"/>
      </rPr>
      <t>4-6-06 LM @ att office.  3-31-06 mtg w/ Atty, email Macia Nolfi, atty copy of lease. 3-13-06 lease mailed to sign. 1-24-06 secretary said Flickinger suggested sign Chris Horvath, &amp; he would handle Mrs. Nolf. 1-6-06 LM w/ secretary. 12-12-05 Waiting on info from Richard Flickinger(Atty). 12-9-05  busy wants me to call 12-12-05. 11-11-05 mtg, w/ Marcia Nolfs atty, said he would write Chris Horvath a ltr &amp; request proper info to excute lease.</t>
    </r>
  </si>
  <si>
    <r>
      <t>9-14 Gave info to wife: He must have been busy she was not aware he didn't call me back.  She will relay the info and have him call me, I explained the short time frame we have to sign all 16 interest holders in the Altimus property.</t>
    </r>
    <r>
      <rPr>
        <sz val="7.5"/>
        <rFont val="Arial"/>
        <family val="2"/>
      </rPr>
      <t xml:space="preserve"> 9-13 left a msg 8-23-06 sent mail out info, paid up of $100</t>
    </r>
  </si>
  <si>
    <t>48-11-00-0-022</t>
  </si>
  <si>
    <t>Syster</t>
  </si>
  <si>
    <t>48-13-00-0-040</t>
  </si>
  <si>
    <t>Murphy</t>
  </si>
  <si>
    <t>Mountain View Rd.</t>
  </si>
  <si>
    <t>Scaife</t>
  </si>
  <si>
    <t>1444 Inverness Ave.</t>
  </si>
  <si>
    <t>Dolores, John George, III &amp; John Joseph</t>
  </si>
  <si>
    <r>
      <t>9-7-06 SIGNED:</t>
    </r>
    <r>
      <rPr>
        <sz val="7.5"/>
        <rFont val="Arial"/>
        <family val="0"/>
      </rPr>
      <t xml:space="preserve"> General (blanket ROWA, $1.00 pd, plus $2.00/ft. for actual Construction when Built; payment for "foreign gas" pipeline only. Several Riders, reclamation/access pipelines.</t>
    </r>
  </si>
  <si>
    <t>Box 34</t>
  </si>
  <si>
    <t>Laughlintown</t>
  </si>
  <si>
    <r>
      <t xml:space="preserve">10/30/06: SIGNED $12/ac CBM Gas lesae, 1/8 royalty, 5 year primary term, with BROWA  </t>
    </r>
    <r>
      <rPr>
        <sz val="7.5"/>
        <rFont val="Arial"/>
        <family val="2"/>
      </rPr>
      <t>10/23/06: Offered $12/ac CBM Lease &amp; $8/ac nonsurface lease w/ ROW: sched to sign 10/30/06 6:00 p.m.  10/18/06: Meeting scheduled for 10/23.  10/17/06:  Phoned; wants me to call back tomorrow to schedule a meeting for next week.  10/12/06:  Attempted contact  9-27 Brian called: Offered $12/ac surf lease, $8/ac nonsurf lease, both w/ BROW: overview of CBM operations: seems very interested. Took websites will follow up with me in a few days 9-23- drove to dwelling: unavailable 9-5 changed info to new owners, mailed info again 8-28 mail out info. 8-23-06 title complete &amp; assigned file no: 415 to T. Henry.</t>
    </r>
  </si>
  <si>
    <r>
      <t xml:space="preserve">See notes above. </t>
    </r>
    <r>
      <rPr>
        <sz val="7.5"/>
        <rFont val="Arial"/>
        <family val="0"/>
      </rPr>
      <t>Spoke w/ Mr. Scaife 1/27/05, will mail lease pkg for review. 1/23/05 LM w/ daughter. 1-23-05 reviewed &amp; assigned; 1-4-05 title completed. No current OGL of record.</t>
    </r>
  </si>
  <si>
    <r>
      <t>See notes on above tract</t>
    </r>
    <r>
      <rPr>
        <sz val="7.5"/>
        <rFont val="Arial"/>
        <family val="0"/>
      </rPr>
      <t>. 1/12/05, have tried to find number will drive out this week. 1-10-05 reviewed &amp; assigned; 12-28-04 title completed. No OGL of record.SURFACE ONLY OWNER of 17.5 ac and adjoining 68.3 ac</t>
    </r>
  </si>
  <si>
    <r>
      <t xml:space="preserve">10/31/05: SIGNED  </t>
    </r>
    <r>
      <rPr>
        <sz val="7"/>
        <rFont val="Arial"/>
        <family val="0"/>
      </rPr>
      <t>$ 4 B/$4R 5YRS (NON-DRILL), BLANKET ROWA</t>
    </r>
    <r>
      <rPr>
        <b/>
        <sz val="7"/>
        <rFont val="Arial"/>
        <family val="0"/>
      </rPr>
      <t xml:space="preserve">. </t>
    </r>
    <r>
      <rPr>
        <sz val="7"/>
        <rFont val="Arial"/>
        <family val="0"/>
      </rPr>
      <t>10/28/05:will sign on Monday for Offered $4/ bonus, $4ac/yr/ and 5 yr term  (Non drill</t>
    </r>
    <r>
      <rPr>
        <b/>
        <sz val="7"/>
        <rFont val="Arial"/>
        <family val="0"/>
      </rPr>
      <t>)</t>
    </r>
    <r>
      <rPr>
        <sz val="7"/>
        <rFont val="Arial"/>
        <family val="0"/>
      </rPr>
      <t>. 09/28/05</t>
    </r>
    <r>
      <rPr>
        <b/>
        <sz val="7"/>
        <rFont val="Arial"/>
        <family val="0"/>
      </rPr>
      <t xml:space="preserve">: </t>
    </r>
    <r>
      <rPr>
        <sz val="7"/>
        <rFont val="Arial"/>
        <family val="0"/>
      </rPr>
      <t>lease pack complete. FU in one week</t>
    </r>
    <r>
      <rPr>
        <b/>
        <sz val="7"/>
        <rFont val="Arial"/>
        <family val="0"/>
      </rPr>
      <t xml:space="preserve">. </t>
    </r>
    <r>
      <rPr>
        <sz val="7"/>
        <rFont val="Arial"/>
        <family val="0"/>
      </rPr>
      <t>1/27/05 will talk to family and call me back to set up</t>
    </r>
    <r>
      <rPr>
        <b/>
        <sz val="7"/>
        <rFont val="Arial"/>
        <family val="0"/>
      </rPr>
      <t xml:space="preserve"> </t>
    </r>
    <r>
      <rPr>
        <sz val="7"/>
        <rFont val="Arial"/>
        <family val="0"/>
      </rPr>
      <t>mtg. 1/13/05 call cousin, her number is not listed. 1-10-05 reviewed &amp; assigned; 1-3-2005 title completed. No OGL of record. Phillips OGL expired 4-14-2004, if not HBP.</t>
    </r>
  </si>
  <si>
    <r>
      <t xml:space="preserve">10/20/05: Signed Carolyn's undivided 1/2 interest, w/ same terms as described below. </t>
    </r>
    <r>
      <rPr>
        <sz val="7"/>
        <rFont val="Arial"/>
        <family val="0"/>
      </rPr>
      <t>10/13/05: Signed undivided 1/2 interest. $4/ac bonus, $4ac/yr/ Standard 5yrs + options, 10/06/05 he said to stop by mon. evening he will make his final decision</t>
    </r>
  </si>
  <si>
    <r>
      <t>9-26-04: See commenets above.</t>
    </r>
    <r>
      <rPr>
        <sz val="7.5"/>
        <rFont val="Arial"/>
        <family val="2"/>
      </rPr>
      <t xml:space="preserve">  9-25-04: Title completed, 210 ac &amp; 125 perches by deed, 228.531 as per measurement (tax rolls); owns all coal &amp; all O&amp;G, no leases of record.</t>
    </r>
  </si>
  <si>
    <r>
      <t xml:space="preserve">9-14-04: SIGNED $4.00/ac Bo., </t>
    </r>
    <r>
      <rPr>
        <sz val="7"/>
        <rFont val="Arial"/>
        <family val="0"/>
      </rPr>
      <t xml:space="preserve">$4.00/ac/yr Rent., 1/8th roy., bury pipelines 32" &amp; consent on pipeline, excepted Pittsburgh seam and access. </t>
    </r>
  </si>
  <si>
    <r>
      <t xml:space="preserve">11/16/06: SIGNED $12/ac CBM Gas Lease and BROWA </t>
    </r>
    <r>
      <rPr>
        <sz val="7.5"/>
        <rFont val="Arial"/>
        <family val="2"/>
      </rPr>
      <t xml:space="preserve"> 11/15/06: prep/print pkg  11/14/06: MTG set 11/16/06 6pm  10/19/06: Phoned - wants call back tomorrow to speak with husband.  9-28 Introduced myself: question and answer session; however there is someone Mr. Lamantia wants to speak to before he will discuss any negotiations with us further.  He said he'll call me within a few weeks.   9-19 left msg 9-18 son said to stop back tomorrow evening when Lessor will be home. 9-15 wife asked that I call speak w/ husband tonight. 9-7-06 He's interested but wife will has to approve. We agreedto be talk again next Tues 9-12. 9-6-06 mtg w/ Lessor's son Mat-said I just missed his father, stop back tom after 3:30pm</t>
    </r>
    <r>
      <rPr>
        <b/>
        <sz val="7.5"/>
        <rFont val="Arial"/>
        <family val="2"/>
      </rPr>
      <t>.</t>
    </r>
    <r>
      <rPr>
        <sz val="7.5"/>
        <rFont val="Arial"/>
        <family val="2"/>
      </rPr>
      <t>9-5 finally located dwelling but it was after dark,will attempt to make contact tom. afternoon. 9-1-06 no answer 8-28 sent mail out info. 8-23-06 title complete &amp; assigned file no: 416 to T. Henry.</t>
    </r>
  </si>
  <si>
    <t>Freida G.</t>
  </si>
  <si>
    <t>5533 Aylesboro Ave.</t>
  </si>
  <si>
    <t>48-12-00-0-007</t>
  </si>
  <si>
    <t>Stewart</t>
  </si>
  <si>
    <t>RD 1, Box 334</t>
  </si>
  <si>
    <t>724-238-6262</t>
  </si>
  <si>
    <t>Donald L. and Margaret E.</t>
  </si>
  <si>
    <t>48-12-00-0-008</t>
  </si>
  <si>
    <t>Bertha V. and Dennis, her husband</t>
  </si>
  <si>
    <t>RD 1, Box 336A</t>
  </si>
  <si>
    <t>724-676-4952</t>
  </si>
  <si>
    <t>J.M. 724-238-4525</t>
  </si>
  <si>
    <t>s</t>
  </si>
  <si>
    <t>r</t>
  </si>
  <si>
    <t>Bruce W. &amp; Mary Lou</t>
  </si>
  <si>
    <t>48-16-00-0-033</t>
  </si>
  <si>
    <t>Evans</t>
  </si>
  <si>
    <t>110 Crabapple Lane</t>
  </si>
  <si>
    <t>48-16-00-0-059</t>
  </si>
  <si>
    <t>Chesoaks, Inc.</t>
  </si>
  <si>
    <t>c/o Lieberum, William D.</t>
  </si>
  <si>
    <t>169 Grouse Dr.</t>
  </si>
  <si>
    <t>48-16-00-0-072</t>
  </si>
  <si>
    <t>1039 Saybrook Drive</t>
  </si>
  <si>
    <t>724-834-7993</t>
  </si>
  <si>
    <t xml:space="preserve">6489 53rd Circle </t>
  </si>
  <si>
    <t>Vero Beach</t>
  </si>
  <si>
    <t>FL</t>
  </si>
  <si>
    <t>Hutter</t>
  </si>
  <si>
    <t>2757 Rt. 30 West</t>
  </si>
  <si>
    <r>
      <t>7-7-06 email from Susan Torrence (daughter) claiming we have harassed her parents; upon further contact she is prepared to take legal action. They will not sign anything.</t>
    </r>
    <r>
      <rPr>
        <sz val="7.5"/>
        <rFont val="Arial"/>
        <family val="0"/>
      </rPr>
      <t xml:space="preserve"> 7-5-06 sent mail out letter &amp; info</t>
    </r>
    <r>
      <rPr>
        <b/>
        <sz val="7.5"/>
        <rFont val="Arial"/>
        <family val="0"/>
      </rPr>
      <t>.</t>
    </r>
    <r>
      <rPr>
        <sz val="7.5"/>
        <rFont val="Arial"/>
        <family val="0"/>
      </rPr>
      <t xml:space="preserve"> 2/28/06 Lessor will sign when Bruce Haldeman signs.</t>
    </r>
    <r>
      <rPr>
        <b/>
        <sz val="7.5"/>
        <rFont val="Arial"/>
        <family val="0"/>
      </rPr>
      <t xml:space="preserve"> </t>
    </r>
    <r>
      <rPr>
        <sz val="7.5"/>
        <rFont val="Arial"/>
        <family val="0"/>
      </rPr>
      <t>2/25/06 Mtg: offer Non-surface lease, $8 ac B., $8ac/yr rent., 5 yr term. wasn't interested want to save rights for future generations. 1/27/05 will look over and call me to sign lease. Offered $4 bonus/ac, $4/ac/yr rental, / 5 yr primary term. 11-6-04, wife said she wasn't sure she'd sign because Gourly were good neighbors &amp; may not like it. FU in several days. 11-5-04 reminded him he owned severed coal, he said talk to wife. 10-30-04  "Not interested, don't want to hear about it".  Didn't get chance to discuss why he reserved the coal, will call back. Title completed 10-13-04, 2549/282 Less 2821/450. Non surface owner.</t>
    </r>
  </si>
  <si>
    <r>
      <t>9-13 left msg</t>
    </r>
    <r>
      <rPr>
        <sz val="7.5"/>
        <rFont val="Arial"/>
        <family val="2"/>
      </rPr>
      <t xml:space="preserve"> 8-23-06 sent mail out info, paid up of $100</t>
    </r>
  </si>
  <si>
    <r>
      <t xml:space="preserve">10/27/06: prep/proofed/ printed CBM Non-drilling gas lease package and mailed.  </t>
    </r>
    <r>
      <rPr>
        <sz val="7.5"/>
        <rFont val="Arial"/>
        <family val="2"/>
      </rPr>
      <t>10/26/06: Attempted contact.  7-25-06 Offered $6b $6r nonsurf paid up w/o row, will call me 5-22-06 Maild offer ltr w/ enclosures. 11-6-04 assigned, 11-4-04 title completed, owns coal &amp; OGL, leased OGL to Falcon Partners 10-29-03, 5yrs.</t>
    </r>
  </si>
  <si>
    <r>
      <t>9-18 spoke to mother, got correct info, prepared pkg &amp; mailed</t>
    </r>
    <r>
      <rPr>
        <sz val="7.5"/>
        <rFont val="Arial"/>
        <family val="2"/>
      </rPr>
      <t xml:space="preserve"> 9-13-06 sent mail out info, paid up $25.00</t>
    </r>
  </si>
  <si>
    <r>
      <t xml:space="preserve">10/06/06: Attempting to contact.  </t>
    </r>
    <r>
      <rPr>
        <sz val="7"/>
        <rFont val="Arial"/>
        <family val="2"/>
      </rPr>
      <t>9-7-06 signed $12per ac w/ brow as offered below 9-5 mtg for thurs 9-7 to sign 8-29-06 left msg 8-28 left msg</t>
    </r>
    <r>
      <rPr>
        <b/>
        <sz val="7"/>
        <rFont val="Arial"/>
        <family val="0"/>
      </rPr>
      <t xml:space="preserve"> </t>
    </r>
    <r>
      <rPr>
        <sz val="7"/>
        <rFont val="Arial"/>
        <family val="2"/>
      </rPr>
      <t>8-21-06 left msg: she can resched if not, I'll follow up begin. of next week 8-20-06 Jenny called: found old lease; wants to get a hold of that co. will resched. signing 8-17-06 mtg: offered $12/ac, 1/8 roy, 5 yr term, BRWOA: want to sign. Sched for Mon 8/21/06 8-16-06 mtg sched for tom. @ 7pm 8-11-06 Sent mail out letter, G</t>
    </r>
    <r>
      <rPr>
        <sz val="7"/>
        <rFont val="Arial"/>
        <family val="0"/>
      </rPr>
      <t>LEP &amp; CBM information, list of signed landowners. 8-1-06 Title complete and assigned file no.: 400 to Tara Henry.</t>
    </r>
  </si>
  <si>
    <r>
      <t xml:space="preserve">11/11/06: Consent to Lease and Assignment of Royalty </t>
    </r>
    <r>
      <rPr>
        <sz val="7"/>
        <rFont val="Arial"/>
        <family val="2"/>
      </rPr>
      <t xml:space="preserve"> 8-3-06 Signed nonsurf flat fee $125.00 no row 8-1-06 offered paidup nonsurf lease: took lor review. Booked mtg to sign Thur 8-3-06. 7-5-06 sent mail out inf</t>
    </r>
    <r>
      <rPr>
        <sz val="7"/>
        <rFont val="Arial"/>
        <family val="0"/>
      </rPr>
      <t>ormation 6-3-06 Title complete and assigned file no.: 362.</t>
    </r>
  </si>
  <si>
    <t>William Lynn and Patricia</t>
  </si>
  <si>
    <t>RD 1, Box 323</t>
  </si>
  <si>
    <t>724-238-4075</t>
  </si>
  <si>
    <t>48-17-00-0-015</t>
  </si>
  <si>
    <t>McCreey</t>
  </si>
  <si>
    <t>48-17-00-0-006</t>
  </si>
  <si>
    <t>Palmer</t>
  </si>
  <si>
    <t>Hazel M. &amp; Henry I.</t>
  </si>
  <si>
    <t>253 Knupp Road</t>
  </si>
  <si>
    <t>724-238-6501</t>
  </si>
  <si>
    <t>724-238-9652</t>
  </si>
  <si>
    <t>112 Bergman Road</t>
  </si>
  <si>
    <t>New Holland</t>
  </si>
  <si>
    <t>717-989-5746</t>
  </si>
  <si>
    <t>Samuel Paul &amp; Jennifer Lynn, h/w</t>
  </si>
  <si>
    <t>48-12-00-0-051</t>
  </si>
  <si>
    <t>John C. &amp; Karen Bendel, h/w</t>
  </si>
  <si>
    <t>RD 1, Box 173 B</t>
  </si>
  <si>
    <t>Fletcher</t>
  </si>
  <si>
    <t>Alfred William &amp; Effie Gail, h/w</t>
  </si>
  <si>
    <t>194 Derry Ridge Rd.</t>
  </si>
  <si>
    <t>48-16-00-0-125</t>
  </si>
  <si>
    <t>Lynn</t>
  </si>
  <si>
    <t>Joseph G.</t>
  </si>
  <si>
    <t>RD 1, Box 721</t>
  </si>
  <si>
    <t>48-16-00-0-073</t>
  </si>
  <si>
    <t>Burkhard</t>
  </si>
  <si>
    <t>Box 344</t>
  </si>
  <si>
    <t>724-238-6730</t>
  </si>
  <si>
    <t>48-16-00-0-095</t>
  </si>
  <si>
    <t>M&amp;S Enterprises, a PA. Gen. Partnership</t>
  </si>
  <si>
    <t>931 Route 259</t>
  </si>
  <si>
    <t>724-238-4658</t>
  </si>
  <si>
    <t>Gourly</t>
  </si>
  <si>
    <t>Robert &amp; Jennifer, h/w</t>
  </si>
  <si>
    <t>48-16-00-0-108 (coal &amp; other minerals owner)</t>
  </si>
  <si>
    <t>RD 1, Box 286D</t>
  </si>
  <si>
    <t>SURFACE OWNER, NO MINERALS.</t>
  </si>
  <si>
    <t>48-16-00-0-077</t>
  </si>
  <si>
    <t>4407 South Pershing Ct.</t>
  </si>
  <si>
    <t>Horvath</t>
  </si>
  <si>
    <t>Rosalie D.</t>
  </si>
  <si>
    <t>Arlington</t>
  </si>
  <si>
    <t>VA</t>
  </si>
  <si>
    <t>48-16-00-0-128</t>
  </si>
  <si>
    <t>Sheaffer</t>
  </si>
  <si>
    <t>Jeremy L. &amp; Kathryn</t>
  </si>
  <si>
    <t>COAL</t>
  </si>
  <si>
    <t>Surface</t>
  </si>
  <si>
    <t>724-238-4909        son Robert (Bob) 724-238-0193</t>
  </si>
  <si>
    <t>48-16-00-0-079</t>
  </si>
  <si>
    <t>DeMary</t>
  </si>
  <si>
    <t>Donald A.</t>
  </si>
  <si>
    <t>RD 1 Box 268</t>
  </si>
  <si>
    <t>Mt. Pleasant</t>
  </si>
  <si>
    <t>48-12-00-0-001</t>
  </si>
  <si>
    <t>Coon Hollow Sportsmen Club, Inc.</t>
  </si>
  <si>
    <t>746 White City Rd.</t>
  </si>
  <si>
    <t>Sowers</t>
  </si>
  <si>
    <t>48-11-00-0-012</t>
  </si>
  <si>
    <t>Davies</t>
  </si>
  <si>
    <t>Russell R. &amp; Miriam M., h/w</t>
  </si>
  <si>
    <t>105 Paterson Rd.</t>
  </si>
  <si>
    <t>48-11-00-0-007</t>
  </si>
  <si>
    <t>Ulery</t>
  </si>
  <si>
    <t>48-11-00-0-029</t>
  </si>
  <si>
    <t>Hayes</t>
  </si>
  <si>
    <t>Frances E.</t>
  </si>
  <si>
    <t>48-12-00-0-002</t>
  </si>
  <si>
    <t>Thomas</t>
  </si>
  <si>
    <t>Eugene E., widower</t>
  </si>
  <si>
    <t>2205 Rt. 259</t>
  </si>
  <si>
    <t>Bruce, Jr., a married man</t>
  </si>
  <si>
    <t>c/o Joseph Miller, Secr. &amp; David "Fritz" Mundorff, Pres.</t>
  </si>
  <si>
    <t>51-06-00-0-025</t>
  </si>
  <si>
    <t>Monroeville</t>
  </si>
  <si>
    <t>Stanley J. (deceased), widow</t>
  </si>
  <si>
    <t>724-309-3257</t>
  </si>
  <si>
    <t>(724) 238-9013</t>
  </si>
  <si>
    <t>48-16-00-0-021</t>
  </si>
  <si>
    <r>
      <t xml:space="preserve">1-10-05 reviewed &amp; assigned; </t>
    </r>
    <r>
      <rPr>
        <sz val="9"/>
        <rFont val="Arial"/>
        <family val="0"/>
      </rPr>
      <t>12-28-04 title completed. No OGL of record. Undivided 20%</t>
    </r>
    <r>
      <rPr>
        <b/>
        <sz val="9"/>
        <rFont val="Arial"/>
        <family val="0"/>
      </rPr>
      <t>.</t>
    </r>
  </si>
  <si>
    <r>
      <t xml:space="preserve">1-10-05 reviewed &amp; assigned; </t>
    </r>
    <r>
      <rPr>
        <sz val="9"/>
        <rFont val="Arial"/>
        <family val="0"/>
      </rPr>
      <t>12-28-04 title completed. No OGL of record. Undivided 20%.</t>
    </r>
  </si>
  <si>
    <t>Deleted per e-mail from Tara dated 08 NOV 06 stating tract had already been leased by CB Energy (and Ondra).</t>
  </si>
  <si>
    <r>
      <t xml:space="preserve">11-20-04 SIGNED </t>
    </r>
    <r>
      <rPr>
        <sz val="7"/>
        <rFont val="Arial"/>
        <family val="0"/>
      </rPr>
      <t>as committed 11-13-04 COMMITTED: $4/ac B, $4/ac/yr rent., 1/8th, 5 yrs + 5yrs optn. Apt. 11-16  mother &amp; son Jeffrey Hayes (very eager). 11-12-04 assigned, 11-11-04 title completed; 4-12-04 signed OGL w/ Falcon, 3 yr term.</t>
    </r>
  </si>
  <si>
    <t>616 Spring St.</t>
  </si>
  <si>
    <t xml:space="preserve">Latrobe </t>
  </si>
  <si>
    <r>
      <t xml:space="preserve">SIGNED 5-23-06 </t>
    </r>
    <r>
      <rPr>
        <sz val="7"/>
        <rFont val="Arial"/>
        <family val="0"/>
      </rPr>
      <t>paid up CBMGL &amp; BROW 5-24-06 Wants provision for fence around pump if drilled. Signing sched 5/30/06 5-22-06 MTG sched 5/24/06. 5-17-06 MOL &amp; offer</t>
    </r>
    <r>
      <rPr>
        <b/>
        <sz val="7"/>
        <rFont val="Arial"/>
        <family val="0"/>
      </rPr>
      <t>.</t>
    </r>
    <r>
      <rPr>
        <sz val="7"/>
        <rFont val="Arial"/>
        <family val="0"/>
      </rPr>
      <t xml:space="preserve"> 1-23-05 LM. 12-09-04 reviewed &amp; assigned; 11-30-04 title completed. OGL to Falcon Partners, 2 yr term, expired 8-13-2004, if not HBP.</t>
    </r>
  </si>
  <si>
    <t>48-09-00-0-029</t>
  </si>
  <si>
    <t>Henderson</t>
  </si>
  <si>
    <t>Ernest Graham &amp; Jo Anne Kay, h/w</t>
  </si>
  <si>
    <t>168 Beaufort Rd</t>
  </si>
  <si>
    <t>Ernest R. &amp; Karen C., h/w</t>
  </si>
  <si>
    <t>Stephen K. and Peggy B.</t>
  </si>
  <si>
    <r>
      <t xml:space="preserve">SIGNED:9-9-05 </t>
    </r>
    <r>
      <rPr>
        <sz val="7"/>
        <rFont val="Arial"/>
        <family val="0"/>
      </rPr>
      <t>$4ac B, $4ac/yr R, 1/8th Roy. 5 yr term.1/29/05 LM, other tract is leased by CB Energy. 1/4/05, waiting for title on another tract, to see if Mr. Murphy owns the coal. 12-22-04 reviewed &amp; assigned; 12-21-04 title completed. OGL to Falcon Partners, 3 yr term, expired 5-8-2006, if not HBP. Note: Leased as 50 acres.</t>
    </r>
  </si>
  <si>
    <r>
      <t xml:space="preserve">SIGNED 12-09-04 $4ac reviewed &amp; posted; </t>
    </r>
    <r>
      <rPr>
        <sz val="7"/>
        <rFont val="Arial"/>
        <family val="0"/>
      </rPr>
      <t>12-09-04 title completed. No O&amp;GL of record.</t>
    </r>
  </si>
  <si>
    <r>
      <t xml:space="preserve">SIGNED 1/27/05, 5 yr term., $4.00 rental, $4.00 Bonus. </t>
    </r>
    <r>
      <rPr>
        <sz val="7"/>
        <rFont val="Arial"/>
        <family val="0"/>
      </rPr>
      <t xml:space="preserve">1/5/05 will pick up lease 1/25/05 or 1/26/05. 1-4-05 reviewed &amp; assigned; 12-27-04 title completed. OGL to Falcon Partners, 5 yr term, expired 2-4-2009, if not HBP. </t>
    </r>
  </si>
  <si>
    <r>
      <t xml:space="preserve">SIGNED 12-2-05 $4ac bonus,$4ac/yr/rental, 1/8th royalty,5yr term. </t>
    </r>
    <r>
      <rPr>
        <sz val="7"/>
        <rFont val="Arial"/>
        <family val="0"/>
      </rPr>
      <t xml:space="preserve">11-22-05 Offered non-surface lease; considering. Wants me to FU on 11-28-05. 1/7/05 LM will FU this week. 1-4-05 reviewed &amp; assigned; 12-30-04 title completed. OGL to Falcon Partners, 5 yr term, expired 8-12-2008, if not HBP. </t>
    </r>
  </si>
  <si>
    <r>
      <t>SIGNED 9-23-05 $4ac bonus, $4ac/yr rental, 1/8th Roy. 5 yr term.</t>
    </r>
    <r>
      <rPr>
        <sz val="7"/>
        <rFont val="Arial"/>
        <family val="0"/>
      </rPr>
      <t xml:space="preserve">  9-14-05 interested; title needs work. 9-9-05 nobody home. phone number from neighbor(Murphy). FU on 9-12-05 by phone. 1/12/05 No #, will drive out this week. 1-10-05 reviewed &amp; assigned; 12-28-04 title completed. No OGL of record. Also surface owner of WN#60.</t>
    </r>
  </si>
  <si>
    <r>
      <t xml:space="preserve">10/31/05: Meet w/ both Carolyn and Mark, SIGNED  $ 4.00 BONUS, $4.00 AN AC/YR, 5YRS (NON-DRILL), BLANKET ROWA. </t>
    </r>
    <r>
      <rPr>
        <sz val="7"/>
        <rFont val="Arial"/>
        <family val="0"/>
      </rPr>
      <t xml:space="preserve">10/28/05: Mark and Carolyn, will sign on Monday for Offered $4/ bonus, $4ac/yr/ and 5 yr term (Non drill). 09/28/05: Seem interested, lease pack complete. Call back in one week. </t>
    </r>
  </si>
  <si>
    <r>
      <t xml:space="preserve">10/20/05: Signed Charles Edward undivided 1/2 interest, w/ same terms as described below. </t>
    </r>
    <r>
      <rPr>
        <sz val="7"/>
        <rFont val="Arial"/>
        <family val="0"/>
      </rPr>
      <t>10/13/05: Signed undivided 1/2 interest. $4/ac bonus, $4ac/yr/ Standard 5yrs + options, 10/06/05:Spoke w/ lessor, he said to stop by mon. evening he will make his final decision</t>
    </r>
  </si>
  <si>
    <r>
      <t xml:space="preserve">SIGNED 1/5/05, 5 yr term., $4.00 rental, standard. </t>
    </r>
    <r>
      <rPr>
        <sz val="7"/>
        <rFont val="Arial"/>
        <family val="0"/>
      </rPr>
      <t>1-4-05 reviewed &amp; assigned; 12-30-04 title completed. No OGL of record.</t>
    </r>
  </si>
  <si>
    <r>
      <t xml:space="preserve">SIGNED:8-26-05 $4ac bonus, $4ac/yr rental, 1/8th Roy. 5 yr term. non-surface lease. </t>
    </r>
    <r>
      <rPr>
        <sz val="7"/>
        <rFont val="Arial"/>
        <family val="0"/>
      </rPr>
      <t>1/29/05 LM. 1/11/05 call 1/18/05 for MTG. 12-09-04 reviewed &amp; assigned; 12-09-04 title completed. No O&amp;GL of record.</t>
    </r>
  </si>
  <si>
    <r>
      <t xml:space="preserve">SIGNED 6-29-06 $12/12 </t>
    </r>
    <r>
      <rPr>
        <sz val="7"/>
        <rFont val="Arial"/>
        <family val="0"/>
      </rPr>
      <t>CBMGL &amp; BROW. 5-24-06 sched signing 5/26/06. 5-19-06 Susan chose $12/12 option, prep lease, mtg next week</t>
    </r>
  </si>
  <si>
    <r>
      <t xml:space="preserve">9-15 signed for $100 paid up lease, nonsurf </t>
    </r>
    <r>
      <rPr>
        <sz val="7"/>
        <rFont val="Arial"/>
        <family val="2"/>
      </rPr>
      <t>9-14 sched mtg for tom 1:00 pm 9-13 left msg w/ wife 8-23-06 sent mail out info, paid up of $100</t>
    </r>
  </si>
  <si>
    <t>7657 Route 819</t>
  </si>
  <si>
    <r>
      <t>9-15 signed for $100 paid up nonsurf lease</t>
    </r>
    <r>
      <rPr>
        <sz val="7"/>
        <rFont val="Arial"/>
        <family val="2"/>
      </rPr>
      <t xml:space="preserve"> 9-13-06 rec'd call: explained situation on heirs &amp; opportunity to receive royalty checks: wants to participate. Signing sched for Fri 9/15 @8:30am 8-23-06 sent mail out info, paid up of $100</t>
    </r>
  </si>
  <si>
    <t>Richard Ray &amp; Mary</t>
  </si>
  <si>
    <r>
      <t>9-18-06 SIGNED:</t>
    </r>
    <r>
      <rPr>
        <sz val="7.5"/>
        <rFont val="Arial"/>
        <family val="0"/>
      </rPr>
      <t xml:space="preserve"> General (blanket ROWA, $1.00 pd, plus $2.00/ft. for actual Construction when Built; payment for "foreign gas" pipeline only. Several Riders, reclamation/access pipelines.</t>
    </r>
  </si>
  <si>
    <t>48-13-00-0-016</t>
  </si>
  <si>
    <t>James P. &amp; Jenny T., his wife</t>
  </si>
  <si>
    <t>5216 Rt. 711</t>
  </si>
  <si>
    <t>48-13-00-0-014</t>
  </si>
  <si>
    <t>Caldwell</t>
  </si>
  <si>
    <t>Barry L. &amp; Patricia L.</t>
  </si>
  <si>
    <t>119 Henderson Dr</t>
  </si>
  <si>
    <t>724-235-2174</t>
  </si>
  <si>
    <t>48-13-00-0-093</t>
  </si>
  <si>
    <t>Stiffler</t>
  </si>
  <si>
    <t>James F. Jr</t>
  </si>
  <si>
    <t>307 Hanna Rd</t>
  </si>
  <si>
    <t>724-235-2482</t>
  </si>
  <si>
    <t>Callan</t>
  </si>
  <si>
    <t>Rual G.</t>
  </si>
  <si>
    <t>10015 W. Royal Oak Rd Apt 156</t>
  </si>
  <si>
    <t>Sun City</t>
  </si>
  <si>
    <t>85351-3164</t>
  </si>
  <si>
    <t>Sandy Smith&amp; Laura Henderson</t>
  </si>
  <si>
    <t>Elizabeth</t>
  </si>
  <si>
    <t xml:space="preserve">Kevin Frances </t>
  </si>
  <si>
    <t>KK</t>
  </si>
  <si>
    <t>139 Liberty Drive</t>
  </si>
  <si>
    <t>TLH</t>
  </si>
  <si>
    <t>122 Caufields Rd</t>
  </si>
  <si>
    <t>48-13-00-0-080</t>
  </si>
  <si>
    <t>48-09-00-0-028</t>
  </si>
  <si>
    <t>Haldeman</t>
  </si>
  <si>
    <t>Ann H. (wife of Edward, or widow?)</t>
  </si>
  <si>
    <t>3231 Lake Ridge Dr.</t>
  </si>
  <si>
    <t>Huston</t>
  </si>
  <si>
    <t>698 Mt. View Road</t>
  </si>
  <si>
    <t>Ford, or Estate of</t>
  </si>
  <si>
    <t>Graham, or Estate of</t>
  </si>
  <si>
    <t>S.T., or heirs</t>
  </si>
  <si>
    <t>48-13-00-0-036, the southern part of</t>
  </si>
  <si>
    <t>Stanley</t>
  </si>
  <si>
    <t>The Community Center, Inc of West Fairfield</t>
  </si>
  <si>
    <t>LaBuda</t>
  </si>
  <si>
    <t>275 Wilpen Road</t>
  </si>
  <si>
    <t>165 Beaufort Road</t>
  </si>
  <si>
    <t>Ernest Graham</t>
  </si>
  <si>
    <t>168 Beaufort Road</t>
  </si>
  <si>
    <t>48-12-00-0-052</t>
  </si>
  <si>
    <t>LaMantia</t>
  </si>
  <si>
    <t>Samuel P. &amp; Shirley J.</t>
  </si>
  <si>
    <t>RD #1, Box 334-B</t>
  </si>
  <si>
    <t>724-676-2203</t>
  </si>
  <si>
    <t>48-12-00-0-044</t>
  </si>
  <si>
    <t>Saxton</t>
  </si>
  <si>
    <t>Samuel D. &amp; Sally Ann, h/w</t>
  </si>
  <si>
    <r>
      <t xml:space="preserve">9/23/05SIGNED: </t>
    </r>
    <r>
      <rPr>
        <sz val="7.5"/>
        <rFont val="Arial"/>
        <family val="0"/>
      </rPr>
      <t>General (blanket ROWA, $1.00 pd, plus $2.00/ft. for actual Construction when Built; payment for "foreign gas" pipeline only. Several Riders, reclamation/access pipelines.</t>
    </r>
  </si>
  <si>
    <r>
      <t xml:space="preserve">10/31/05 SIGNED: </t>
    </r>
    <r>
      <rPr>
        <sz val="7.5"/>
        <rFont val="Arial"/>
        <family val="0"/>
      </rPr>
      <t>General (blanket ROWA, $1.00 pd, plus $2.00/ft. for actual Construction when Built; payment for "foreign gas" pipeline only. Several Riders, reclamation/access pipelines.</t>
    </r>
  </si>
  <si>
    <r>
      <t xml:space="preserve">10/31/05 SIGNED: </t>
    </r>
    <r>
      <rPr>
        <sz val="7.5"/>
        <rFont val="Arial"/>
        <family val="0"/>
      </rPr>
      <t>General (blanket ROWA, $1.00 pd, plus $2.00/ft. for actual Construction when Built; payment for "foreign gas" pipeline only. Several Riders, reclamation/access pipelines</t>
    </r>
    <r>
      <rPr>
        <b/>
        <sz val="7.5"/>
        <rFont val="Arial"/>
        <family val="0"/>
      </rPr>
      <t>.</t>
    </r>
  </si>
  <si>
    <r>
      <t xml:space="preserve">10/20/05 SIGNED: </t>
    </r>
    <r>
      <rPr>
        <sz val="7.5"/>
        <rFont val="Arial"/>
        <family val="0"/>
      </rPr>
      <t>General (blanket ROWA, $1.00 pd, plus $2.00/ft. for actual Construction when Built; payment for "foreign gas" pipeline only. Several Riders, reclamation/access pipelines.</t>
    </r>
  </si>
  <si>
    <r>
      <t xml:space="preserve">12/2/05 SIGNED: </t>
    </r>
    <r>
      <rPr>
        <sz val="7.5"/>
        <rFont val="Arial"/>
        <family val="0"/>
      </rPr>
      <t>General (blanket ROWA, $1.00 pd, plus $2.00/ft. for actual Construction when Built; payment for "foreign gas" pipeline only. Several Riders, reclamation/access pipelines.</t>
    </r>
  </si>
  <si>
    <r>
      <t xml:space="preserve">2/28/06 SIGNED: </t>
    </r>
    <r>
      <rPr>
        <sz val="7.5"/>
        <rFont val="Arial"/>
        <family val="0"/>
      </rPr>
      <t>General (blanket ROWA, $1.00 pd, plus $5.00/ft. for actual Construction when Built; payment for "foreign gas" pipeline only. Several Riders, reclamation/access pipelines.</t>
    </r>
  </si>
  <si>
    <r>
      <t xml:space="preserve">3/23/06 SIGNED: </t>
    </r>
    <r>
      <rPr>
        <sz val="7.5"/>
        <rFont val="Arial"/>
        <family val="0"/>
      </rPr>
      <t>General (blanket ROWA, $1.00 pd, plus $2.00/ft. for actual Construction when Built; payment for "foreign gas" pipeline only. Several Riders, reclamation/access pipelines.</t>
    </r>
  </si>
  <si>
    <r>
      <t xml:space="preserve">3/28/06 SIGNED: </t>
    </r>
    <r>
      <rPr>
        <sz val="7.5"/>
        <rFont val="Arial"/>
        <family val="0"/>
      </rPr>
      <t>General (blanket ROWA, $1.00 pd, plus $2.00/ft. for actual Construction when Built; payment for "foreign gas" pipeline only. Several Riders, reclamation/access pipelines</t>
    </r>
    <r>
      <rPr>
        <b/>
        <sz val="7.5"/>
        <rFont val="Arial"/>
        <family val="0"/>
      </rPr>
      <t>.</t>
    </r>
  </si>
  <si>
    <r>
      <t xml:space="preserve">4/11/06 SIGNED: </t>
    </r>
    <r>
      <rPr>
        <sz val="7.5"/>
        <rFont val="Arial"/>
        <family val="0"/>
      </rPr>
      <t>General (blanket ROWA, $1.00 pd, plus $2.00/ft. for actual Construction when Built; payment for "foreign gas" pipeline only. Several Riders, reclamation/access pipelines.</t>
    </r>
  </si>
  <si>
    <r>
      <t xml:space="preserve">5/10/2006 SIGNED: </t>
    </r>
    <r>
      <rPr>
        <sz val="7.5"/>
        <rFont val="Arial"/>
        <family val="0"/>
      </rPr>
      <t>General (blanket ROWA, $1.00 pd, plus $2.00/ft. for actual Construction when Built; payment for "foreign gas" pipeline only. Several Riders, reclamation/access pipelines.</t>
    </r>
  </si>
  <si>
    <r>
      <t xml:space="preserve">5/23/2006 SIGNED: </t>
    </r>
    <r>
      <rPr>
        <sz val="7.5"/>
        <rFont val="Arial"/>
        <family val="0"/>
      </rPr>
      <t>General (blanket ROWA, $1.00 pd, plus $2.00/ft. for actual Construction when Built; payment for "foreign gas" pipeline only. Several Riders, reclamation/access pipelines.</t>
    </r>
  </si>
  <si>
    <r>
      <t>8-30-06 SIGNED:</t>
    </r>
    <r>
      <rPr>
        <sz val="7.5"/>
        <rFont val="Arial"/>
        <family val="0"/>
      </rPr>
      <t xml:space="preserve"> General (blanket ROWA, $1.00 pd, plus $2.00/ft. for actual Construction when Built; payment for "foreign gas" pipeline only. Several Riders, reclamation/access pipelines.</t>
    </r>
  </si>
  <si>
    <t>48-13-00-0-079, 075</t>
  </si>
  <si>
    <t>11.5, 20.5</t>
  </si>
  <si>
    <r>
      <t>9-18 Offered $12 per ac bonus, $12 ac per rental, with BROWA: Signed for $12/12, BROWA, 1/8 royalty, 5 year primary term</t>
    </r>
    <r>
      <rPr>
        <sz val="7"/>
        <rFont val="Arial"/>
        <family val="2"/>
      </rPr>
      <t xml:space="preserve"> 9-13 spoke to Lisa - sched mtg for 9/18 6:30pm 9-5 left msg 8-29-06 question and answer session over the phone; she'll inform her husband and call back to sched a mtg</t>
    </r>
    <r>
      <rPr>
        <b/>
        <sz val="7"/>
        <rFont val="Arial"/>
        <family val="2"/>
      </rPr>
      <t xml:space="preserve"> </t>
    </r>
    <r>
      <rPr>
        <sz val="7"/>
        <rFont val="Arial"/>
        <family val="2"/>
      </rPr>
      <t xml:space="preserve"> 8-28-06 sent mail out info 8-18-06 title complete &amp; assigned file no: 411 to T. Henry.</t>
    </r>
  </si>
  <si>
    <r>
      <t>9-14-04: SIGNED:</t>
    </r>
    <r>
      <rPr>
        <sz val="7.5"/>
        <rFont val="Arial"/>
        <family val="0"/>
      </rPr>
      <t xml:space="preserve"> Right of Way Agreement for non specific location $2.00 /ft by measurement when built for foreign gas only. Bury 32", consent on location and indemnification clause</t>
    </r>
  </si>
  <si>
    <r>
      <t>9-14-04: SIGNED:</t>
    </r>
    <r>
      <rPr>
        <sz val="7.5"/>
        <rFont val="Arial"/>
        <family val="0"/>
      </rPr>
      <t xml:space="preserve"> Right of Way Agreement for non specific location $2.00 /ft by measurement when built for foreign gas only. Bury 32", consent on location.</t>
    </r>
  </si>
  <si>
    <r>
      <t xml:space="preserve">9-14-04: SIGNED: </t>
    </r>
    <r>
      <rPr>
        <sz val="7.5"/>
        <rFont val="Arial"/>
        <family val="0"/>
      </rPr>
      <t>Right of Way Agreement for non specific location $2.00 /ft by measurement when built for foreign gas only. Bury 32", consent on location.</t>
    </r>
  </si>
  <si>
    <r>
      <t xml:space="preserve">9-14-04: SIGNED: </t>
    </r>
    <r>
      <rPr>
        <sz val="7.5"/>
        <rFont val="Arial"/>
        <family val="0"/>
      </rPr>
      <t>Right of Way Agreement for non specific location $2.00 /ft by measurement when built for foreign gas only. Bury 32", consent on location and restoration clauses.</t>
    </r>
  </si>
  <si>
    <r>
      <t>8-26-06 Hand delivered ROWA- Mrs. Fulmer said they'll mail it or have me pick it up after they review it</t>
    </r>
    <r>
      <rPr>
        <sz val="7"/>
        <rFont val="Arial"/>
        <family val="2"/>
      </rPr>
      <t xml:space="preserve"> 8-18-06 informed him we paid as if he signed a ROWA, wiling to look @ it w/ language stating no well no ROW used; will send out next week 8-17-06 lm 8-13-06 SIGNED $12 nonsurf lease w/o ROW 8-7-06 he will call for mtg by end of this week to sign 8-1-06 Jim has pkg, reviewing; signing end of week or begin of next week 2-9-06 obtained  Atty.phone #  to set up phone conference.</t>
    </r>
    <r>
      <rPr>
        <b/>
        <sz val="7"/>
        <rFont val="Arial"/>
        <family val="2"/>
      </rPr>
      <t xml:space="preserve"> </t>
    </r>
    <r>
      <rPr>
        <sz val="7"/>
        <rFont val="Arial"/>
        <family val="2"/>
      </rPr>
      <t>1-23-06  said he made some changes to  lease &amp; would mail lease for GLEP to review. 12-21-05 LM. 12-6-05  interested, but busy on FBI project, said he will FU in a few weeks.11-8-05 offered $8ac/ bonus, $8ac/yr/ rental, 1/8th royalty, 5yr term, w/blanket row. discuss non-surface lease, Lessor considering, but busy w/ night class, wants me to FU end of the month. 10/25/05: FU in 2 weeks. 10/22/05 James wanted copy of pkg. Dropped off. FU next week.</t>
    </r>
  </si>
  <si>
    <t>Michael B. and Dana A.</t>
  </si>
  <si>
    <t>RD 1, Box 133</t>
  </si>
  <si>
    <t>724-325-5727</t>
  </si>
  <si>
    <t>724-235-2080</t>
  </si>
  <si>
    <t>724-539-2162</t>
  </si>
  <si>
    <t>724-238-5627</t>
  </si>
  <si>
    <t>Work - 814-534-9452 - Home 724-537-2529</t>
  </si>
  <si>
    <t>724-423-4511</t>
  </si>
  <si>
    <t>724-235-2453</t>
  </si>
  <si>
    <t>724-235-1142</t>
  </si>
  <si>
    <t>724-235-2202</t>
  </si>
  <si>
    <t>724-235-2276</t>
  </si>
  <si>
    <t>724-235-2331</t>
  </si>
  <si>
    <t>48-12-00-0-022</t>
  </si>
  <si>
    <t>Pahach</t>
  </si>
  <si>
    <t>RD 1, Box 242A</t>
  </si>
  <si>
    <t>48-15-00-0-002 &amp; 51-02-00-0-018</t>
  </si>
  <si>
    <t>Crawford</t>
  </si>
  <si>
    <t>Margaret S. &amp; C.D., w/h</t>
  </si>
  <si>
    <t>4953 Cline Hollow Rd</t>
  </si>
  <si>
    <t>Murrysville</t>
  </si>
  <si>
    <t>48-11-00-0-003</t>
  </si>
  <si>
    <t>Downey</t>
  </si>
  <si>
    <t>RD 6, Box 263</t>
  </si>
  <si>
    <t>48-11-00-0-004</t>
  </si>
  <si>
    <t>Taylor</t>
  </si>
  <si>
    <t>U</t>
  </si>
  <si>
    <t>V</t>
  </si>
  <si>
    <t>W</t>
  </si>
  <si>
    <t>X</t>
  </si>
  <si>
    <t>AZ</t>
  </si>
  <si>
    <t>4627 Baum Blvd</t>
  </si>
  <si>
    <t>48-13-00-0-020 &amp; 48-13-00-053, 48-13-80</t>
  </si>
  <si>
    <t>48-11-00-0-011</t>
  </si>
  <si>
    <t xml:space="preserve">48-11-00-0-011 </t>
  </si>
  <si>
    <t>Baughman</t>
  </si>
  <si>
    <t xml:space="preserve">Springer </t>
  </si>
  <si>
    <t xml:space="preserve">Charles Allen &amp; Lynn S., h/w  </t>
  </si>
  <si>
    <t>Gloria Ann Springer</t>
  </si>
  <si>
    <t>48-16-00-0-108</t>
  </si>
  <si>
    <t>4290 Old William Penn Hwy</t>
  </si>
  <si>
    <t>412-372-8484 ofc. Ph, no hm number</t>
  </si>
  <si>
    <t>287 Hartman Road</t>
  </si>
  <si>
    <t>48-16-00-0-105, 51-06-00-0-049 &amp; 51-06-00-0-051</t>
  </si>
  <si>
    <r>
      <t xml:space="preserve">01/30/07: Left message with son, Joe. </t>
    </r>
    <r>
      <rPr>
        <sz val="7.5"/>
        <rFont val="Arial"/>
        <family val="2"/>
      </rPr>
      <t xml:space="preserve"> 01/10/07: mtg w/ 1 son; OFFERED $6/ac nonsurface CBMGL w/o ROWA; he seemed very interested, needs to discuss w/ brother and mother who are also on the deed.  11/14/06: Attempted contact, unavailable. 10/31/06: Attempted contact.  10/26/06: Attempted contact.  10/06/06:  Preped package.  9-20-06 per mtg w/ Jeff/GM/Tara - try to set mtg w/ Tara &amp; GWM 5-8-06 mtg, not willing to sign  nonsurface lease: worried about water problems if GLEP would ever drill under his tract. Explained water isn't an issue; he wouldn't change his mind. 5-6-06 call back tomorrow after she talks w/ John. 5-5-06  Explained CBM operations, to Dolores. She wants to discuss w/ son's, booked FU for 5-6-06. 5-4-06 Title completed and assigned file no.: 319.</t>
    </r>
  </si>
  <si>
    <r>
      <t xml:space="preserve">01/30/07: Removed from list </t>
    </r>
    <r>
      <rPr>
        <sz val="7.5"/>
        <rFont val="Arial"/>
        <family val="2"/>
      </rPr>
      <t xml:space="preserve"> 8-23-06 sent mail out info, paid up of $25.00</t>
    </r>
  </si>
  <si>
    <r>
      <t xml:space="preserve">01/30/07: Prepared mail out offer letters and supporting informaiton packets to send  </t>
    </r>
    <r>
      <rPr>
        <sz val="7.5"/>
        <rFont val="Arial"/>
        <family val="2"/>
      </rPr>
      <t>7-5-06 not interested no reason 2-4-06 not willing to sign a lease; no reason.  Offered $6B  $6R, 1/8th roy, 5yr term, non-surface.</t>
    </r>
    <r>
      <rPr>
        <b/>
        <sz val="7.5"/>
        <rFont val="Arial"/>
        <family val="0"/>
      </rPr>
      <t xml:space="preserve"> </t>
    </r>
    <r>
      <rPr>
        <sz val="7.5"/>
        <rFont val="Arial"/>
        <family val="2"/>
      </rPr>
      <t>1-17-06 mailed lease to signed. 1-14-06 prep lease pkg to  mail.11-22-05 husband will call  back. 10-26-05 offered non-surface lease; wants me to send pkg for review.  Wants more detail on who determines pooling.</t>
    </r>
  </si>
  <si>
    <r>
      <t xml:space="preserve">01/30/07: Prepared mail out offer letters and supporting informaiton packets to send  </t>
    </r>
    <r>
      <rPr>
        <sz val="7.5"/>
        <rFont val="Arial"/>
        <family val="2"/>
      </rPr>
      <t xml:space="preserve">12-21-05 Wants 3/16 royalty, &amp; spot market price. 12-16-05 Offered $12/ac B, $12ac/ yr/R, 1/8th roy., 5yr term, w/ blanket row. Jeff Miller-discuss w/ owners. 12-6-05 Mr.Kroh requested I contact Jeff Miller (landman) w/ C. H. Snyder. LM on  Miller cell. 10/28/05 LM. LM w/ Mr. Kroh, 1/24/05 LM. 11-9-04 spoke w/wife, away on bus., in coal bus. (Alfa Natural Resources), will call when back. 11-5-04 Left VM for Scott Krob. </t>
    </r>
  </si>
  <si>
    <r>
      <t xml:space="preserve">SIGNED 10-10-04: </t>
    </r>
    <r>
      <rPr>
        <sz val="7.5"/>
        <rFont val="Arial"/>
        <family val="0"/>
      </rPr>
      <t>$1 on execution of "blanket" right of way; $2/ft pd for actual line constructed for "foreign gas"; restoration 90 days, approve access/routes, bury 32", holdharmless riders</t>
    </r>
    <r>
      <rPr>
        <b/>
        <sz val="7.5"/>
        <rFont val="Arial"/>
        <family val="0"/>
      </rPr>
      <t>.</t>
    </r>
  </si>
  <si>
    <r>
      <t>SIGNED 10-7-04:</t>
    </r>
    <r>
      <rPr>
        <sz val="7.5"/>
        <rFont val="Arial"/>
        <family val="0"/>
      </rPr>
      <t xml:space="preserve"> $1 on execution of "blanket" right of way; $2/ft pd for actual line constructed for "foreign gas"; no riders.</t>
    </r>
  </si>
  <si>
    <r>
      <t xml:space="preserve">SIGNED 10-10-04:  </t>
    </r>
    <r>
      <rPr>
        <sz val="7.5"/>
        <rFont val="Arial"/>
        <family val="0"/>
      </rPr>
      <t>$1 on execution of "blanket" right of way; $2/ft pd for actual line constructed for "foreign gas"; restoration 90 days, approve access/routes, bury 32", holdharmless riders.</t>
    </r>
  </si>
  <si>
    <t>C.H. Snyder Company &amp; Kroh</t>
  </si>
  <si>
    <t>Scott</t>
  </si>
  <si>
    <t>P.O. Box 1022</t>
  </si>
  <si>
    <t>Kittanning</t>
  </si>
  <si>
    <t>m</t>
  </si>
  <si>
    <t>n</t>
  </si>
  <si>
    <t>o</t>
  </si>
  <si>
    <t>p</t>
  </si>
  <si>
    <t>q</t>
  </si>
  <si>
    <t>John H. &amp; Evelyn R.</t>
  </si>
  <si>
    <t>48-13-00-0-041</t>
  </si>
  <si>
    <t xml:space="preserve">Robert V. </t>
  </si>
  <si>
    <t>455 Mountain View Rd.</t>
  </si>
  <si>
    <t>Ondra</t>
  </si>
  <si>
    <t>Jan C/O CB Energy</t>
  </si>
  <si>
    <t>44 Paul Refvere Rd.</t>
  </si>
  <si>
    <t>Oil City</t>
  </si>
  <si>
    <t>01/14/05: Title completed.</t>
  </si>
  <si>
    <t>48-16-00-0-108, 122, 124</t>
  </si>
  <si>
    <t>Gourley, et. Al</t>
  </si>
  <si>
    <t>Robert &amp; Jennifer, et. Al.</t>
  </si>
  <si>
    <t>RD 1 Box 286D</t>
  </si>
  <si>
    <t>48-07-00-0-007</t>
  </si>
  <si>
    <t>Karen A.</t>
  </si>
  <si>
    <t>Daniel H.</t>
  </si>
  <si>
    <t>Ralph J.</t>
  </si>
  <si>
    <t>Edith L.</t>
  </si>
  <si>
    <t>12/16/05: Title competed. 1/4 interest</t>
  </si>
  <si>
    <t>48-11-00-0-005</t>
  </si>
  <si>
    <t>12/19/07: Title completed.  Lessors listed on attachemtn but attachment show oners of different tract.</t>
  </si>
  <si>
    <t>48-11-00-0-039</t>
  </si>
  <si>
    <t>Shapira, et. Al.</t>
  </si>
  <si>
    <t>Edith, David S., Daniel H.</t>
  </si>
  <si>
    <t>One Oxford Centre</t>
  </si>
  <si>
    <t>12/29/06: Title completed.</t>
  </si>
  <si>
    <t>6550 Beacon St.</t>
  </si>
  <si>
    <t>48-11-00-0-013</t>
  </si>
  <si>
    <t>Edith L., David S., Daniel H.</t>
  </si>
  <si>
    <t>01/06/05: Title completed.</t>
  </si>
  <si>
    <t>48-11-00-0-038</t>
  </si>
  <si>
    <t>48-12-00-0-047</t>
  </si>
  <si>
    <t>Frieda G.</t>
  </si>
  <si>
    <t>01/03/06: Title completed.</t>
  </si>
  <si>
    <t>48-06-00-0-064</t>
  </si>
  <si>
    <t>Richmond Farm, LP</t>
  </si>
  <si>
    <t>1001 Liberty Ave.</t>
  </si>
  <si>
    <t>Clark</t>
  </si>
  <si>
    <t>Noah, heirs or assigns</t>
  </si>
  <si>
    <t>04/06/06: Title completed.</t>
  </si>
  <si>
    <t>04/23/06: Title completed.</t>
  </si>
  <si>
    <t>48-16-00-0-070</t>
  </si>
  <si>
    <t>Watkins</t>
  </si>
  <si>
    <t>Clyde Thomas &amp; Sarah E.</t>
  </si>
  <si>
    <t>1284 Rt 259</t>
  </si>
  <si>
    <t>48-16-00-0-115</t>
  </si>
  <si>
    <t>Rudolph H. &amp; Dawn J.</t>
  </si>
  <si>
    <t>1268 Rt. 259</t>
  </si>
  <si>
    <t>48-16-00-0-034</t>
  </si>
  <si>
    <t>Schuler</t>
  </si>
  <si>
    <t>Ralph L.</t>
  </si>
  <si>
    <t>RD 1 Box 284</t>
  </si>
  <si>
    <t>48-16-00-0-100</t>
  </si>
  <si>
    <t>Claiborne</t>
  </si>
  <si>
    <t>John A. &amp; Linda J.</t>
  </si>
  <si>
    <t>PO BOX 396</t>
  </si>
  <si>
    <t>48-16-00-0-099</t>
  </si>
  <si>
    <t>Myers</t>
  </si>
  <si>
    <t>John Jr. &amp; Autumn</t>
  </si>
  <si>
    <t>PO BOX 866</t>
  </si>
  <si>
    <t>48-16-00-0-062</t>
  </si>
  <si>
    <t>McDowell</t>
  </si>
  <si>
    <t>Paul W. &amp; Susanna</t>
  </si>
  <si>
    <t>1334 Rt. 259</t>
  </si>
  <si>
    <t>48-16-00-0-098</t>
  </si>
  <si>
    <t>Karcher</t>
  </si>
  <si>
    <t>Richard &amp; Lyndell</t>
  </si>
  <si>
    <t>1335 Rt. 259</t>
  </si>
  <si>
    <t>48-16-00-0-101</t>
  </si>
  <si>
    <t>Merle B. &amp; Loni S.</t>
  </si>
  <si>
    <t>117 Laughner Rd.</t>
  </si>
  <si>
    <t>48-16-00-0-035</t>
  </si>
  <si>
    <t>Kuhn</t>
  </si>
  <si>
    <t>Gerald P. &amp; Joann</t>
  </si>
  <si>
    <t>1341 Rt. 259</t>
  </si>
  <si>
    <t>48-16-00-0-036</t>
  </si>
  <si>
    <t>Elam</t>
  </si>
  <si>
    <t>Larry F.</t>
  </si>
  <si>
    <t>1353 Rt. 259</t>
  </si>
  <si>
    <t>48-16-70, 115, 100, 034, 100, 099, 062, 098, 101, 035, 036, 037, 052, 053, 054, 114</t>
  </si>
  <si>
    <t>48-16-00-0-037</t>
  </si>
  <si>
    <t>William R. &amp; Martha Eliza</t>
  </si>
  <si>
    <t>372 Lawrence Cove Lane</t>
  </si>
  <si>
    <t>Kilmarnock</t>
  </si>
  <si>
    <t>48-16-00-0-052</t>
  </si>
  <si>
    <t>Penrose</t>
  </si>
  <si>
    <t>Mary Emma &amp; Charles Ray</t>
  </si>
  <si>
    <t>PO BOX 257</t>
  </si>
  <si>
    <t>48-16-00-0-053</t>
  </si>
  <si>
    <t>48-16-00-0-054</t>
  </si>
  <si>
    <t>Heming</t>
  </si>
  <si>
    <t>Vaughn P. &amp; Paula R.</t>
  </si>
  <si>
    <t>1413 Rt. 259</t>
  </si>
  <si>
    <t>48-16-00-0-114</t>
  </si>
  <si>
    <t>Pressley W. &amp; Antoinette R.</t>
  </si>
  <si>
    <t>1396 Rt. 259</t>
  </si>
  <si>
    <t>48-11-00-0-009</t>
  </si>
  <si>
    <t>Estate of George Lynn, his heirs or assigns</t>
  </si>
  <si>
    <t>12/21/05: Title completed.</t>
  </si>
  <si>
    <t>48-09-00-0-083, 011</t>
  </si>
  <si>
    <t>George</t>
  </si>
  <si>
    <t>1640 N. Main St.</t>
  </si>
  <si>
    <t>Washington</t>
  </si>
  <si>
    <t>48-09-00-0-083</t>
  </si>
  <si>
    <t>48-09-00-0-011</t>
  </si>
  <si>
    <t>McMullen</t>
  </si>
  <si>
    <t>Rosemay C.</t>
  </si>
  <si>
    <t>201 Hirsch Rd.</t>
  </si>
  <si>
    <t>Plachta</t>
  </si>
  <si>
    <t>Ronald W. &amp; Lind S.</t>
  </si>
  <si>
    <t>162 Hirsch Rd.</t>
  </si>
  <si>
    <t>02/06/06: title completed.</t>
  </si>
  <si>
    <t>02/07/06: Title completed.</t>
  </si>
  <si>
    <t>51-17-00-0-170</t>
  </si>
  <si>
    <t>Cmar</t>
  </si>
  <si>
    <t>Jeffery &amp; Julie L.</t>
  </si>
  <si>
    <t>1076 Gravel Hill Rd.</t>
  </si>
  <si>
    <t>06/27/06: Title stopped; severed coal at or around 1904 &amp; 1906</t>
  </si>
  <si>
    <t>02/07/05: Title completed.</t>
  </si>
  <si>
    <t>Bassett</t>
  </si>
  <si>
    <t>Harry, et. Al.</t>
  </si>
  <si>
    <t>51-11-00-0-010</t>
  </si>
  <si>
    <t>Tosh</t>
  </si>
  <si>
    <t>Margaret M., ,et. Al.</t>
  </si>
  <si>
    <t>164 Marietta Rd.</t>
  </si>
  <si>
    <t>03/22/05: Title completed</t>
  </si>
  <si>
    <t xml:space="preserve">Margaret M. </t>
  </si>
  <si>
    <t>Earle E. &amp; Edna T.</t>
  </si>
  <si>
    <r>
      <t xml:space="preserve">9/15/05 SIGNED: </t>
    </r>
    <r>
      <rPr>
        <sz val="7.5"/>
        <rFont val="Arial"/>
        <family val="0"/>
      </rPr>
      <t>General (blanket ROWA, $1.00 pd, plus $2.00/ft. for actual Construction when Built; payment for "foreign gas" pipeline only. Several Riders, reclamation/access pipelines.</t>
    </r>
  </si>
  <si>
    <t>Committed 9-24-03 to sign 9-26-03: std. R/W, but with annual rental $500/yr 1-10, $600 11-20,$700 -30 + either side of ashbed, buried 32"</t>
  </si>
  <si>
    <t>Dellovechio</t>
  </si>
  <si>
    <t>Jennilyn</t>
  </si>
  <si>
    <t>904 Walnut Dr</t>
  </si>
  <si>
    <t>Latrobe</t>
  </si>
  <si>
    <t>724-537-5608</t>
  </si>
  <si>
    <t>CBM GAS LEASES</t>
  </si>
  <si>
    <t>CBM GAS LEASE TOTALS</t>
  </si>
  <si>
    <t>RIGHT-OF-WAY TOTALS</t>
  </si>
  <si>
    <t>of doc</t>
  </si>
  <si>
    <t xml:space="preserve">     Comments</t>
  </si>
  <si>
    <t>48-18-00-0-007</t>
  </si>
  <si>
    <t>Stanislav</t>
  </si>
  <si>
    <t>John &amp; Dorothy</t>
  </si>
  <si>
    <t>521 Cypress Ave</t>
  </si>
  <si>
    <t>Johnstown</t>
  </si>
  <si>
    <r>
      <t xml:space="preserve">03/05/07: $12/ac Standard CBMGL w/ BROWA - processed signed pkg  </t>
    </r>
    <r>
      <rPr>
        <sz val="8"/>
        <rFont val="Arial"/>
        <family val="2"/>
      </rPr>
      <t>02/27/07: no answer and no machine available  02/07/07:cell (843) 697-1637 - he rec'd pkg; executing/notarizing Fri and will send back  01/30/07: Grantor unavailable.  01/29/07: Left message following up with CBM Lease pkg  01/22/07: printed/marked pkg w/ sign here stickers; mailed for execution. Left a message  10/16/06:  Attempted contact.  10/02 Left message.  9-16 left msg</t>
    </r>
  </si>
  <si>
    <t>Orville J and Helen A.</t>
  </si>
  <si>
    <r>
      <t xml:space="preserve">SIGNED: 2/28/06 $15 bonus, $15/ac/yr rental, 1/8th royalty, 5yr term. </t>
    </r>
    <r>
      <rPr>
        <sz val="7"/>
        <rFont val="Arial"/>
        <family val="0"/>
      </rPr>
      <t>2-9-06 wants to think about, will FU on 2-13-06. 2-4-06 call back 2-6-06. 1-4-06  extended offer until 1-7-06. 12-21-05 busy, call me back later. 12-20-05 offered $15/ac B, $12/ac/yr/R, 1/8th roy., 5yr term, w/blanket rowa, left lease to be signed.12-8-05 mtg,  had some requests, I submitted for approval. 11-9-05 LM.11-8-05 LM. 10/27/05 Offered non-surface lease, w/rowa, $4/ac B,$4ac/yr/R, 1/8th roy., 5yr term. Took lease package; wants to discuss pkg w/ a business friend. 11-15-04 atty called, "...will pass until Keystone completes drilling." 11-4 atty sd. prob. getting their atten.</t>
    </r>
  </si>
  <si>
    <r>
      <t>SIGNED 11-29-04: $4/bonus, $4/ac/yr rental, 1/8th, 5yr+5 yr optn, limited riders.</t>
    </r>
    <r>
      <rPr>
        <sz val="7"/>
        <rFont val="Arial"/>
        <family val="0"/>
      </rPr>
      <t xml:space="preserve"> 3028/438</t>
    </r>
    <r>
      <rPr>
        <b/>
        <sz val="7"/>
        <rFont val="Arial"/>
        <family val="0"/>
      </rPr>
      <t xml:space="preserve">, </t>
    </r>
    <r>
      <rPr>
        <sz val="7"/>
        <rFont val="Arial"/>
        <family val="0"/>
      </rPr>
      <t>10-15-04 LVM. 10-1-04 LVM. 9-30-04: Assigned title to SH.</t>
    </r>
  </si>
  <si>
    <r>
      <t xml:space="preserve">SIGNED 10-10-04: </t>
    </r>
    <r>
      <rPr>
        <sz val="7"/>
        <rFont val="Arial"/>
        <family val="0"/>
      </rPr>
      <t>$4/ac bonus, $4/ac/yr rental, 1/8th, 5 yr term + 5 yr optn; restoration 90 days, approve access/routes, bury 32", holdharmless riders</t>
    </r>
    <r>
      <rPr>
        <b/>
        <sz val="7"/>
        <rFont val="Arial"/>
        <family val="0"/>
      </rPr>
      <t>.</t>
    </r>
  </si>
  <si>
    <r>
      <t xml:space="preserve">SIGNED 10-7-04: </t>
    </r>
    <r>
      <rPr>
        <sz val="7"/>
        <rFont val="Arial"/>
        <family val="0"/>
      </rPr>
      <t>$4/ac bonus, $4/ac/yr rental, 1/8th, 5 yr term + 5 yr optn; no riders.</t>
    </r>
  </si>
  <si>
    <r>
      <t xml:space="preserve">1569/219; OGL. </t>
    </r>
    <r>
      <rPr>
        <b/>
        <sz val="7"/>
        <rFont val="Arial"/>
        <family val="0"/>
      </rPr>
      <t>9-14-04</t>
    </r>
    <r>
      <rPr>
        <sz val="7"/>
        <rFont val="Arial"/>
        <family val="0"/>
      </rPr>
      <t xml:space="preserve"> </t>
    </r>
    <r>
      <rPr>
        <b/>
        <sz val="7"/>
        <rFont val="Arial"/>
        <family val="0"/>
      </rPr>
      <t>SIGNED</t>
    </r>
    <r>
      <rPr>
        <sz val="7"/>
        <rFont val="Arial"/>
        <family val="0"/>
      </rPr>
      <t>: $4 /acB, $4.00/ac/yrR, 1/8 th roy,pipeline 32" &amp; Indemnific clause. Also see ROW's.   9-9-04: Offered  $4/ac B, $4/ac/yr R, 1/8th, 5yrs+ 5yr optn. Std CBMG lease form w/ Indemnification clause requested; interested. 9-13-04 for answer. 9-8-04: apt. for 9-9-04 Rejected CB Energy last yr.</t>
    </r>
  </si>
  <si>
    <t>Dick Groat, Pres. &amp; Allison DeStefano, Mg,atty: John Bonya724-465-5535 fax 724-465-9685,     em jab@bdglawfirm.com</t>
  </si>
  <si>
    <t>724-238-7136</t>
  </si>
  <si>
    <r>
      <t xml:space="preserve">03/15/07: Mr. Scaife is in SC for 2 weeks; very little interst in signing unless Texas Keystones states they have not included CBM in their O&amp;G Lease </t>
    </r>
    <r>
      <rPr>
        <sz val="7.5"/>
        <rFont val="Arial"/>
        <family val="2"/>
      </rPr>
      <t xml:space="preserve"> 03/14/07: GLEP notice; mtg tomorrow w/ caretaker  12/19/06: caretaker wasn't home; left msg   10/23/06: Steve (caretaker) said Scaife has leased CBM to Texas Keystone - mtg tomorrow to pick up copy of signed lease  10/19/06:  POC is Steve Michael, caretaker at 724-235-2052.  10/12/06: Offered Steve $8/ac nonsurface and $12/ac surface lease both with BROWA; Grantor away; will follow-up in two weeks.  10/08/06:  Met with caretaker, Steve.  Follow-up meeting scheduled for 10/12/06.  10/06/06:  Attempting to contact.  9-14 stop by subject tract to speak w/ caretaker (Steve): he appeared to be home but I was unable to get a response. 9-12-06 claimed "unavailable" wouldn't meet with us 8-16-06 he said he has signed two separate documents: the second one is separately for CBM 8-14-06 left msg w/ sec. he has no voicemail 8-5-06 Steve (caretaker) gave contact # for Mr. Scaife. 7-12-06 mail out info. 11-15-05 said he went w/ another company for CBM. 10/25/05 LM. 10/04/05 Explained  why GLEP is the only one drilling CBM wells, he will call back after mtg. w/ Keystone. 9-20-05 offered non-sur lease w/rowa, prep lease to be mailed. 9-15-05  not at home. Spoke w/ Mr. Scaife 1/27/05, will mail lease pkg for review. 1/23/05 LM w/ daughter. </t>
    </r>
  </si>
  <si>
    <t>724-238-4381</t>
  </si>
  <si>
    <t>48-22-00-0-035</t>
  </si>
  <si>
    <t>Turcheck</t>
  </si>
  <si>
    <t>1035 Old Forbes Road</t>
  </si>
  <si>
    <t>724-238-5203</t>
  </si>
  <si>
    <t>3303/571; OGL. Has 97.3 acres, CBM leased by CB Energy</t>
  </si>
  <si>
    <t>k</t>
  </si>
  <si>
    <t>l</t>
  </si>
  <si>
    <t>Dehorah E., widow of David</t>
  </si>
  <si>
    <t>unlisted</t>
  </si>
  <si>
    <t>James M. &amp; Cathleen, husband and wife</t>
  </si>
  <si>
    <t>51-02-00-0-019 &amp; 48-16-00-0-010</t>
  </si>
  <si>
    <t>Bushser</t>
  </si>
  <si>
    <t>Wallace</t>
  </si>
  <si>
    <t>308 Wallace Lane</t>
  </si>
  <si>
    <t>724-238-6385</t>
  </si>
  <si>
    <t xml:space="preserve">RD 5 Box 185 </t>
  </si>
  <si>
    <r>
      <t xml:space="preserve">SIGNED, terms as offered. 11-15-04 OFFERED: $4/ac Bonus, $4/ac/yr rental, 1/8, 5yrs +5yr optn.; Pres. will talk to Secr. &amp; call back apt. time, </t>
    </r>
    <r>
      <rPr>
        <sz val="7"/>
        <rFont val="Arial"/>
        <family val="0"/>
      </rPr>
      <t>11-16 afternoon or 11-17, they're interested. 7:35pm spoke w/ Mr Miller, ref. me to Pres. Cld, no answer. 11-10-04 assigned, 11-8-04 title completed. Signed OGL w/Falcon 1-5-2004, 5 yrs.</t>
    </r>
  </si>
  <si>
    <r>
      <t xml:space="preserve">SIGNED:9-15-05 </t>
    </r>
    <r>
      <rPr>
        <sz val="7"/>
        <rFont val="Arial"/>
        <family val="0"/>
      </rPr>
      <t>$4ac bonus, $4ac/yr rental, 1/8th Roy. 5 yr term. non-surface lease.</t>
    </r>
    <r>
      <rPr>
        <b/>
        <sz val="7"/>
        <rFont val="Arial"/>
        <family val="0"/>
      </rPr>
      <t xml:space="preserve"> </t>
    </r>
    <r>
      <rPr>
        <sz val="7"/>
        <rFont val="Arial"/>
        <family val="0"/>
      </rPr>
      <t>9-6-05 cld, left msg: not returning calls.8-26-05 cld, Offered non-surface lease ,w/rowa Wants to call 8-29-05 for mtg. 1/29/05 Mr. Thomas, will call me on Tues 2/1/05 to set up mtg.he'd chk. out GLEP &amp; call  to setup apt for weekend. LM.  11-12-04 assigned, 11-11-04 title completed; 7-11-03 signed OGL w/ Falcon, 2 yr term. ****approx 38.38 ac of their 154 ac is severed coal title.</t>
    </r>
  </si>
  <si>
    <t>Charles David &amp; Russell James</t>
  </si>
  <si>
    <t>Pamela Sue</t>
  </si>
  <si>
    <r>
      <t xml:space="preserve">1476/296; 1316/501; 9-22-04: SIGNED, </t>
    </r>
    <r>
      <rPr>
        <sz val="7.5"/>
        <rFont val="Arial"/>
        <family val="0"/>
      </rPr>
      <t>General (blanket) ROWA, $1.00 pd, plus $2.00 / ft for actual construction when built; payment for "foreign gas" pipeline only. Several riders, reclamation/access-pipelines. 9-22-04: Title completed. Owns coal, O&amp;G Leased to Keystone.</t>
    </r>
  </si>
  <si>
    <r>
      <t xml:space="preserve">9-25-04: SIGNED, </t>
    </r>
    <r>
      <rPr>
        <sz val="7.5"/>
        <rFont val="Arial"/>
        <family val="0"/>
      </rPr>
      <t xml:space="preserve">General (blanket) ROWA, $1.00 pd, plus $2.00 / ft for actual construction when built; payment for "foreign gas" pipeline only. Several riders, reclamation/access-pipelines. </t>
    </r>
  </si>
  <si>
    <t>48-13-00-0-036, the northern most part of</t>
  </si>
  <si>
    <t>48-22-00-0-057</t>
  </si>
  <si>
    <t>48-17-00-0-042</t>
  </si>
  <si>
    <t>Lentz</t>
  </si>
  <si>
    <r>
      <t>8-15-06 SIGNED $12 ac/b paid up nonsurf w/o row, 1/8 roy, 5 yr term.</t>
    </r>
    <r>
      <rPr>
        <sz val="7"/>
        <rFont val="Arial"/>
        <family val="2"/>
      </rPr>
      <t xml:space="preserve"> 8-13-06 Title complete and assigned to Tara Henry</t>
    </r>
    <r>
      <rPr>
        <b/>
        <sz val="7"/>
        <rFont val="Arial"/>
        <family val="2"/>
      </rPr>
      <t>.</t>
    </r>
  </si>
  <si>
    <t>724-238-6555</t>
  </si>
  <si>
    <t>Robert V., single</t>
  </si>
  <si>
    <t>Robert G. &amp; Robert C. single</t>
  </si>
  <si>
    <t xml:space="preserve"> Geneva J., widow</t>
  </si>
  <si>
    <t>724-235-2499  724-235-2321 (son)</t>
  </si>
  <si>
    <t>486 Thacher Rd.</t>
  </si>
  <si>
    <t>724-235-2467</t>
  </si>
  <si>
    <t>Tax ID</t>
  </si>
  <si>
    <t>Gross Ac</t>
  </si>
  <si>
    <t>Net Ac</t>
  </si>
  <si>
    <t>Short Comment</t>
  </si>
  <si>
    <t>53-01-103</t>
  </si>
  <si>
    <t/>
  </si>
  <si>
    <t>Wilkinson</t>
  </si>
  <si>
    <t>John Wayne</t>
  </si>
  <si>
    <t>724-925-7725</t>
  </si>
  <si>
    <t>John W.</t>
  </si>
  <si>
    <t>Rt. 819, P.O. Box 118</t>
  </si>
  <si>
    <t>Armburst</t>
  </si>
  <si>
    <t>PA</t>
  </si>
  <si>
    <t>15616</t>
  </si>
  <si>
    <t>53-01-54</t>
  </si>
  <si>
    <t>724-925-2582</t>
  </si>
  <si>
    <t>Greensburg</t>
  </si>
  <si>
    <t>15601</t>
  </si>
  <si>
    <t>RD 2, Box 477B</t>
  </si>
  <si>
    <t>Malkan, Inc.</t>
  </si>
  <si>
    <t>Uniontown</t>
  </si>
  <si>
    <t>15401</t>
  </si>
  <si>
    <t>Deborah Jean</t>
  </si>
  <si>
    <t>Box 3</t>
  </si>
  <si>
    <t>53-02-44</t>
  </si>
  <si>
    <t>53-02-96</t>
  </si>
  <si>
    <t>71 N. Mt. Vernon Ave.</t>
  </si>
  <si>
    <t>Pittsburgh</t>
  </si>
  <si>
    <t>LOC</t>
  </si>
  <si>
    <t>Money</t>
  </si>
  <si>
    <t>Commit'd</t>
  </si>
  <si>
    <t xml:space="preserve"> Money</t>
  </si>
  <si>
    <t>Spent</t>
  </si>
  <si>
    <t xml:space="preserve"> Net Acre</t>
  </si>
  <si>
    <t xml:space="preserve"> Acquired</t>
  </si>
  <si>
    <t xml:space="preserve"> Contact</t>
  </si>
  <si>
    <t>Phone</t>
  </si>
  <si>
    <t>Grantor</t>
  </si>
  <si>
    <t>Zip</t>
  </si>
  <si>
    <t>grantor</t>
  </si>
  <si>
    <t>State</t>
  </si>
  <si>
    <t>City</t>
  </si>
  <si>
    <t xml:space="preserve"> Name</t>
  </si>
  <si>
    <t>First</t>
  </si>
  <si>
    <t>Last</t>
  </si>
  <si>
    <t>Address</t>
  </si>
  <si>
    <t>Tr/map</t>
  </si>
  <si>
    <t>num'r</t>
  </si>
  <si>
    <t xml:space="preserve"> </t>
  </si>
  <si>
    <t>GLEP</t>
  </si>
  <si>
    <t>Smith Revoc. Trust</t>
  </si>
  <si>
    <t>Robert C. &amp; Ruth F., Trustees</t>
  </si>
  <si>
    <t>Wilkinson, Jr., et al</t>
  </si>
  <si>
    <t>Wilkinson, et al</t>
  </si>
  <si>
    <t>53-01-093</t>
  </si>
  <si>
    <t>James W. &amp; Linda M.</t>
  </si>
  <si>
    <t>Joyce Wilkinson</t>
  </si>
  <si>
    <t>Rettura, et al</t>
  </si>
  <si>
    <t>53-01-092</t>
  </si>
  <si>
    <t>Box 211,</t>
  </si>
  <si>
    <t>Box 118</t>
  </si>
  <si>
    <t>J. W. Wilkinsons' Nurseries, Inc.</t>
  </si>
  <si>
    <t xml:space="preserve">53-01-084; 50-38-109 &amp; 179 </t>
  </si>
  <si>
    <t>corporation</t>
  </si>
  <si>
    <t>53-01-021; 50-38-152 &amp; 153</t>
  </si>
  <si>
    <t>ROW FT.</t>
  </si>
  <si>
    <t xml:space="preserve">53-01-084; 50-38-179 </t>
  </si>
  <si>
    <t>Footage</t>
  </si>
  <si>
    <t>Committed</t>
  </si>
  <si>
    <t>Acquired</t>
  </si>
  <si>
    <t>Gross ftg</t>
  </si>
  <si>
    <t>Net ftg.</t>
  </si>
  <si>
    <t>COMMENTS</t>
  </si>
  <si>
    <t>RIGHT-OF-WAYS REQUIRED:</t>
  </si>
  <si>
    <t>A</t>
  </si>
  <si>
    <t>B</t>
  </si>
  <si>
    <t>C</t>
  </si>
  <si>
    <r>
      <t xml:space="preserve">1476/296; 1316/501; 9-22-04: SIGNED, </t>
    </r>
    <r>
      <rPr>
        <sz val="7"/>
        <rFont val="Arial"/>
        <family val="0"/>
      </rPr>
      <t>$4 /acB, $4/ac/yr, 1/8th, 5yr term +5yr optn to renew, several riders (surface /reclamation/access-pipelines).  9-22-04: Title completed. Owns coal, O&amp;G Leased to Keystone.</t>
    </r>
  </si>
  <si>
    <r>
      <t xml:space="preserve">9-25-04: SIGNED, </t>
    </r>
    <r>
      <rPr>
        <sz val="7"/>
        <rFont val="Arial"/>
        <family val="0"/>
      </rPr>
      <t>$4/ac bonus, $4/ac/yr Rental, 5yr term + 5yr optn., surface reclamation and access/pipeline riders.</t>
    </r>
  </si>
  <si>
    <r>
      <t>9-25-04: SIGNED</t>
    </r>
    <r>
      <rPr>
        <sz val="7"/>
        <rFont val="Arial"/>
        <family val="0"/>
      </rPr>
      <t>, $4/ac bonus, $4/ac/yr Rental, 5yr term + 5yr optn., surface reclamation and access/pipeline riders.</t>
    </r>
  </si>
  <si>
    <r>
      <t xml:space="preserve">1-00-05 SIGNED: For terms offered. </t>
    </r>
    <r>
      <rPr>
        <sz val="7"/>
        <rFont val="Arial"/>
        <family val="2"/>
      </rPr>
      <t xml:space="preserve">11-15-05 Unavailable. LM. 11-14-04  "not in area, or unavailable".  Tried several times same mess. 11-12-03 call him 9am Sun. 11-14. 11-7-04 "Hasn't made up mind". 11-3-04 OFFERRED $4/ac bonus, $4/ac/yr rental, 1/8th, 5 yr term + 5yr optn., RDR: Bury Lines, Consent on lines &amp; access, reclamation clause. Set 11-7-04 for poss. signing. 11-1-04 he returned call, set apt for 11-3-04 @ 9:00am, taking complete pkg. 11-30-04 @ 2:00pm, left voice mail.  </t>
    </r>
  </si>
  <si>
    <t>48-12-00-0-009</t>
  </si>
  <si>
    <t>Fulcomer</t>
  </si>
  <si>
    <t>Carl</t>
  </si>
  <si>
    <t>RD 1, Box 331</t>
  </si>
  <si>
    <t>48-12-00-0-010</t>
  </si>
  <si>
    <t>Ritenour</t>
  </si>
  <si>
    <t>Ray, et al</t>
  </si>
  <si>
    <t>RD 1, Box 387</t>
  </si>
  <si>
    <t>New Florence</t>
  </si>
  <si>
    <t>48-12-00-0-012</t>
  </si>
  <si>
    <t>Eckels</t>
  </si>
  <si>
    <t>RD 1, Box 234</t>
  </si>
  <si>
    <t>48-12-00-0-014</t>
  </si>
  <si>
    <t>Graham</t>
  </si>
  <si>
    <t>John P. and Roberta 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</si>
</sst>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quot;#,##0.00\)"/>
    <numFmt numFmtId="165" formatCode="&quot;$&quot;#,##0.00"/>
    <numFmt numFmtId="166" formatCode="#,##0.000"/>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0.000"/>
  </numFmts>
  <fonts count="28">
    <font>
      <sz val="10"/>
      <name val="Arial"/>
      <family val="0"/>
    </font>
    <font>
      <u val="single"/>
      <sz val="10"/>
      <color indexed="36"/>
      <name val="Arial"/>
      <family val="0"/>
    </font>
    <font>
      <u val="single"/>
      <sz val="10"/>
      <color indexed="12"/>
      <name val="Arial"/>
      <family val="0"/>
    </font>
    <font>
      <sz val="10"/>
      <color indexed="8"/>
      <name val="Arial"/>
      <family val="0"/>
    </font>
    <font>
      <b/>
      <sz val="10"/>
      <name val="Arial"/>
      <family val="2"/>
    </font>
    <font>
      <b/>
      <sz val="10"/>
      <color indexed="8"/>
      <name val="Arial"/>
      <family val="2"/>
    </font>
    <font>
      <b/>
      <sz val="9"/>
      <name val="Arial"/>
      <family val="2"/>
    </font>
    <font>
      <sz val="9"/>
      <name val="Arial"/>
      <family val="2"/>
    </font>
    <font>
      <sz val="9"/>
      <color indexed="8"/>
      <name val="Arial"/>
      <family val="0"/>
    </font>
    <font>
      <sz val="10"/>
      <name val="Arial Unicode MS"/>
      <family val="0"/>
    </font>
    <font>
      <sz val="8"/>
      <color indexed="8"/>
      <name val="Arial"/>
      <family val="0"/>
    </font>
    <font>
      <b/>
      <sz val="8"/>
      <name val="Arial"/>
      <family val="2"/>
    </font>
    <font>
      <sz val="8"/>
      <name val="Arial"/>
      <family val="2"/>
    </font>
    <font>
      <sz val="9"/>
      <name val="Arial Unicode MS"/>
      <family val="0"/>
    </font>
    <font>
      <b/>
      <sz val="9"/>
      <color indexed="8"/>
      <name val="Arial"/>
      <family val="2"/>
    </font>
    <font>
      <sz val="12"/>
      <name val="Arial"/>
      <family val="0"/>
    </font>
    <font>
      <sz val="12"/>
      <color indexed="8"/>
      <name val="Arial"/>
      <family val="0"/>
    </font>
    <font>
      <sz val="11"/>
      <color indexed="8"/>
      <name val="Arial"/>
      <family val="0"/>
    </font>
    <font>
      <b/>
      <sz val="7.5"/>
      <name val="Arial"/>
      <family val="0"/>
    </font>
    <font>
      <sz val="7.5"/>
      <name val="Arial"/>
      <family val="0"/>
    </font>
    <font>
      <sz val="7.5"/>
      <color indexed="8"/>
      <name val="Arial"/>
      <family val="0"/>
    </font>
    <font>
      <b/>
      <sz val="7"/>
      <name val="Arial"/>
      <family val="0"/>
    </font>
    <font>
      <sz val="7"/>
      <name val="Arial"/>
      <family val="0"/>
    </font>
    <font>
      <sz val="7"/>
      <color indexed="8"/>
      <name val="Arial"/>
      <family val="0"/>
    </font>
    <font>
      <b/>
      <sz val="11"/>
      <name val="Arial"/>
      <family val="2"/>
    </font>
    <font>
      <b/>
      <sz val="8"/>
      <color indexed="8"/>
      <name val="Arial"/>
      <family val="2"/>
    </font>
    <font>
      <sz val="7.5"/>
      <color indexed="10"/>
      <name val="Arial"/>
      <family val="2"/>
    </font>
    <font>
      <sz val="8"/>
      <name val="Tahoma"/>
      <family val="2"/>
    </font>
  </fonts>
  <fills count="6">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1"/>
        <bgColor indexed="64"/>
      </patternFill>
    </fill>
    <fill>
      <patternFill patternType="solid">
        <fgColor indexed="9"/>
        <bgColor indexed="64"/>
      </patternFill>
    </fill>
  </fills>
  <borders count="15">
    <border>
      <left/>
      <right/>
      <top/>
      <bottom/>
      <diagonal/>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xf numFmtId="10" fontId="0" fillId="0" borderId="0" applyFont="0" applyFill="0" applyBorder="0" applyAlignment="0" applyProtection="0"/>
  </cellStyleXfs>
  <cellXfs count="163">
    <xf numFmtId="0" fontId="0" fillId="0" borderId="0" xfId="0" applyAlignment="1">
      <alignment/>
    </xf>
    <xf numFmtId="0" fontId="3" fillId="2" borderId="0" xfId="21" applyFont="1" applyFill="1" applyBorder="1" applyAlignment="1">
      <alignment horizontal="center"/>
      <protection/>
    </xf>
    <xf numFmtId="0" fontId="0" fillId="0" borderId="0" xfId="0" applyBorder="1" applyAlignment="1">
      <alignment horizontal="left" vertical="top"/>
    </xf>
    <xf numFmtId="0" fontId="3" fillId="0" borderId="0" xfId="21" applyFont="1" applyFill="1" applyBorder="1" applyAlignment="1">
      <alignment horizontal="left" vertical="top" wrapText="1"/>
      <protection/>
    </xf>
    <xf numFmtId="0" fontId="3" fillId="0" borderId="0" xfId="21" applyFont="1" applyFill="1" applyBorder="1" applyAlignment="1">
      <alignment horizontal="right" vertical="top" wrapText="1"/>
      <protection/>
    </xf>
    <xf numFmtId="164" fontId="3" fillId="0" borderId="0" xfId="21" applyNumberFormat="1" applyFont="1" applyFill="1" applyBorder="1" applyAlignment="1">
      <alignment horizontal="right" vertical="top" wrapText="1"/>
      <protection/>
    </xf>
    <xf numFmtId="0" fontId="4" fillId="0" borderId="0" xfId="21" applyFont="1" applyFill="1" applyBorder="1" applyAlignment="1">
      <alignment horizontal="left" vertical="top" wrapText="1"/>
      <protection/>
    </xf>
    <xf numFmtId="0" fontId="0" fillId="0" borderId="0" xfId="0" applyAlignment="1">
      <alignment horizontal="left" vertical="top"/>
    </xf>
    <xf numFmtId="0" fontId="0" fillId="0" borderId="0" xfId="21" applyFont="1" applyFill="1" applyBorder="1" applyAlignment="1">
      <alignment horizontal="left" vertical="top" wrapText="1"/>
      <protection/>
    </xf>
    <xf numFmtId="0" fontId="4" fillId="0" borderId="0" xfId="0" applyFont="1" applyAlignment="1">
      <alignment horizontal="left" vertical="top"/>
    </xf>
    <xf numFmtId="0" fontId="5" fillId="0" borderId="0" xfId="21" applyFont="1" applyBorder="1" applyAlignment="1">
      <alignment vertical="top"/>
      <protection/>
    </xf>
    <xf numFmtId="0" fontId="5" fillId="0" borderId="1" xfId="21" applyFont="1" applyBorder="1" applyAlignment="1">
      <alignment vertical="top"/>
      <protection/>
    </xf>
    <xf numFmtId="0" fontId="0" fillId="0" borderId="0" xfId="21" applyFont="1" applyFill="1" applyBorder="1" applyAlignment="1">
      <alignment horizontal="left" vertical="top"/>
      <protection/>
    </xf>
    <xf numFmtId="10" fontId="5" fillId="0" borderId="0" xfId="23" applyFont="1" applyBorder="1" applyAlignment="1">
      <alignment vertical="top"/>
    </xf>
    <xf numFmtId="164" fontId="5" fillId="0" borderId="0" xfId="21" applyNumberFormat="1" applyFont="1" applyBorder="1" applyAlignment="1">
      <alignment vertical="top"/>
      <protection/>
    </xf>
    <xf numFmtId="0" fontId="0" fillId="0" borderId="0" xfId="0" applyAlignment="1">
      <alignment horizontal="left"/>
    </xf>
    <xf numFmtId="0" fontId="4" fillId="0" borderId="0" xfId="0" applyFont="1" applyAlignment="1">
      <alignment/>
    </xf>
    <xf numFmtId="0" fontId="0" fillId="0" borderId="0" xfId="0" applyAlignment="1">
      <alignment horizontal="center"/>
    </xf>
    <xf numFmtId="0" fontId="0" fillId="0" borderId="0" xfId="0" applyFont="1" applyAlignment="1">
      <alignment horizontal="left"/>
    </xf>
    <xf numFmtId="0" fontId="0" fillId="0" borderId="2" xfId="0" applyBorder="1" applyAlignment="1">
      <alignment horizontal="left" vertical="top"/>
    </xf>
    <xf numFmtId="0" fontId="0" fillId="0" borderId="2" xfId="0" applyBorder="1" applyAlignment="1">
      <alignment vertical="top"/>
    </xf>
    <xf numFmtId="0" fontId="0" fillId="0" borderId="2" xfId="0" applyFont="1" applyBorder="1" applyAlignment="1">
      <alignment horizontal="left" vertical="top"/>
    </xf>
    <xf numFmtId="3" fontId="3" fillId="0" borderId="0" xfId="21" applyNumberFormat="1" applyFont="1" applyFill="1" applyBorder="1" applyAlignment="1">
      <alignment horizontal="right" vertical="top" wrapText="1"/>
      <protection/>
    </xf>
    <xf numFmtId="3" fontId="3" fillId="0" borderId="0" xfId="21" applyNumberFormat="1" applyAlignment="1">
      <alignment vertical="top"/>
      <protection/>
    </xf>
    <xf numFmtId="0" fontId="4" fillId="0" borderId="0" xfId="0" applyFont="1" applyBorder="1" applyAlignment="1">
      <alignment horizontal="left"/>
    </xf>
    <xf numFmtId="0" fontId="0" fillId="0" borderId="0" xfId="0" applyBorder="1" applyAlignment="1">
      <alignment/>
    </xf>
    <xf numFmtId="3" fontId="0" fillId="0" borderId="1" xfId="0" applyNumberFormat="1" applyBorder="1" applyAlignment="1">
      <alignment/>
    </xf>
    <xf numFmtId="164" fontId="0" fillId="0" borderId="1" xfId="0" applyNumberFormat="1" applyBorder="1" applyAlignment="1">
      <alignment/>
    </xf>
    <xf numFmtId="0" fontId="0" fillId="0" borderId="0" xfId="0" applyFont="1" applyBorder="1" applyAlignment="1">
      <alignment horizontal="left"/>
    </xf>
    <xf numFmtId="0" fontId="4" fillId="0" borderId="0" xfId="0" applyFont="1" applyAlignment="1">
      <alignment horizontal="left"/>
    </xf>
    <xf numFmtId="164" fontId="4" fillId="0" borderId="0" xfId="0" applyNumberFormat="1" applyFont="1" applyAlignment="1">
      <alignment/>
    </xf>
    <xf numFmtId="0" fontId="5" fillId="2" borderId="0" xfId="21" applyFont="1" applyFill="1" applyBorder="1" applyAlignment="1">
      <alignment horizontal="center"/>
      <protection/>
    </xf>
    <xf numFmtId="0" fontId="0" fillId="0" borderId="3" xfId="0" applyBorder="1" applyAlignment="1">
      <alignment/>
    </xf>
    <xf numFmtId="0" fontId="0" fillId="0" borderId="0" xfId="0" applyBorder="1" applyAlignment="1">
      <alignment horizontal="left"/>
    </xf>
    <xf numFmtId="0" fontId="0" fillId="0" borderId="0" xfId="21" applyFont="1" applyFill="1" applyBorder="1" applyAlignment="1">
      <alignment horizontal="left"/>
      <protection/>
    </xf>
    <xf numFmtId="0" fontId="0" fillId="0" borderId="2" xfId="0" applyBorder="1" applyAlignment="1">
      <alignment horizontal="left"/>
    </xf>
    <xf numFmtId="0" fontId="0" fillId="0" borderId="2" xfId="0" applyBorder="1" applyAlignment="1">
      <alignment/>
    </xf>
    <xf numFmtId="0" fontId="0" fillId="0" borderId="4" xfId="0" applyBorder="1" applyAlignment="1">
      <alignment/>
    </xf>
    <xf numFmtId="164" fontId="0" fillId="0" borderId="0" xfId="0" applyNumberFormat="1" applyAlignment="1">
      <alignment/>
    </xf>
    <xf numFmtId="0" fontId="0" fillId="0" borderId="5" xfId="0" applyBorder="1" applyAlignment="1">
      <alignment/>
    </xf>
    <xf numFmtId="0" fontId="0" fillId="0" borderId="4" xfId="0" applyBorder="1" applyAlignment="1">
      <alignment horizontal="left"/>
    </xf>
    <xf numFmtId="0" fontId="0" fillId="0" borderId="4" xfId="0" applyFont="1" applyBorder="1" applyAlignment="1">
      <alignment horizontal="left"/>
    </xf>
    <xf numFmtId="3" fontId="0" fillId="0" borderId="0" xfId="0" applyNumberFormat="1" applyAlignment="1">
      <alignment/>
    </xf>
    <xf numFmtId="44" fontId="0" fillId="0" borderId="3" xfId="17" applyBorder="1" applyAlignment="1">
      <alignment/>
    </xf>
    <xf numFmtId="10" fontId="0" fillId="0" borderId="0" xfId="23" applyFont="1" applyAlignment="1">
      <alignment/>
    </xf>
    <xf numFmtId="0" fontId="4" fillId="0" borderId="1" xfId="0" applyFont="1" applyBorder="1" applyAlignment="1">
      <alignment horizontal="left" vertical="top"/>
    </xf>
    <xf numFmtId="165" fontId="5" fillId="0" borderId="1" xfId="21" applyNumberFormat="1" applyFont="1" applyBorder="1" applyAlignment="1">
      <alignment vertical="top"/>
      <protection/>
    </xf>
    <xf numFmtId="0" fontId="4" fillId="3" borderId="4" xfId="21" applyFont="1" applyFill="1" applyBorder="1" applyAlignment="1">
      <alignment horizontal="left" vertical="top" wrapText="1"/>
      <protection/>
    </xf>
    <xf numFmtId="0" fontId="0" fillId="4" borderId="4" xfId="21" applyFont="1" applyFill="1" applyBorder="1" applyAlignment="1">
      <alignment horizontal="left" vertical="top" wrapText="1"/>
      <protection/>
    </xf>
    <xf numFmtId="0" fontId="0" fillId="4" borderId="4" xfId="21" applyFont="1" applyFill="1" applyBorder="1" applyAlignment="1">
      <alignment horizontal="right" vertical="top" wrapText="1"/>
      <protection/>
    </xf>
    <xf numFmtId="164" fontId="0" fillId="4" borderId="4" xfId="21" applyNumberFormat="1" applyFont="1" applyFill="1" applyBorder="1" applyAlignment="1">
      <alignment horizontal="right" vertical="top" wrapText="1"/>
      <protection/>
    </xf>
    <xf numFmtId="165" fontId="0" fillId="0" borderId="1" xfId="0" applyNumberFormat="1" applyBorder="1" applyAlignment="1">
      <alignment/>
    </xf>
    <xf numFmtId="0" fontId="3" fillId="2" borderId="6" xfId="21" applyFont="1" applyFill="1" applyBorder="1" applyAlignment="1">
      <alignment horizontal="center"/>
      <protection/>
    </xf>
    <xf numFmtId="0" fontId="0" fillId="3" borderId="4" xfId="0" applyFont="1" applyFill="1" applyBorder="1" applyAlignment="1">
      <alignment horizontal="left" vertical="top"/>
    </xf>
    <xf numFmtId="0" fontId="0" fillId="3" borderId="4" xfId="0" applyFont="1" applyFill="1" applyBorder="1" applyAlignment="1">
      <alignment/>
    </xf>
    <xf numFmtId="0" fontId="6" fillId="0" borderId="0" xfId="21" applyFont="1" applyFill="1" applyBorder="1" applyAlignment="1">
      <alignment horizontal="left" vertical="top" wrapText="1"/>
      <protection/>
    </xf>
    <xf numFmtId="0" fontId="6" fillId="0" borderId="0" xfId="21" applyFont="1" applyFill="1" applyBorder="1" applyAlignment="1">
      <alignment horizontal="left" vertical="top" wrapText="1"/>
      <protection/>
    </xf>
    <xf numFmtId="0" fontId="8" fillId="0" borderId="0" xfId="21" applyFont="1" applyFill="1" applyBorder="1" applyAlignment="1">
      <alignment horizontal="left" vertical="top" wrapText="1"/>
      <protection/>
    </xf>
    <xf numFmtId="0" fontId="9" fillId="0" borderId="0" xfId="0" applyFont="1" applyAlignment="1">
      <alignment vertical="top" wrapText="1"/>
    </xf>
    <xf numFmtId="0" fontId="10" fillId="0" borderId="0" xfId="21" applyFont="1" applyFill="1" applyBorder="1" applyAlignment="1">
      <alignment horizontal="left" vertical="top" wrapText="1"/>
      <protection/>
    </xf>
    <xf numFmtId="0" fontId="7" fillId="0" borderId="0" xfId="0" applyFont="1" applyBorder="1" applyAlignment="1">
      <alignment horizontal="left" vertical="top"/>
    </xf>
    <xf numFmtId="0" fontId="8" fillId="0" borderId="0" xfId="21" applyFont="1" applyFill="1" applyBorder="1" applyAlignment="1">
      <alignment horizontal="right" vertical="top" wrapText="1"/>
      <protection/>
    </xf>
    <xf numFmtId="164" fontId="8" fillId="0" borderId="0" xfId="21" applyNumberFormat="1" applyFont="1" applyFill="1" applyBorder="1" applyAlignment="1">
      <alignment horizontal="right" vertical="top" wrapText="1"/>
      <protection/>
    </xf>
    <xf numFmtId="0" fontId="7" fillId="0" borderId="0" xfId="0" applyFont="1" applyAlignment="1">
      <alignment/>
    </xf>
    <xf numFmtId="0" fontId="11" fillId="0" borderId="0" xfId="21" applyFont="1" applyFill="1" applyBorder="1" applyAlignment="1">
      <alignment horizontal="left" vertical="top" wrapText="1"/>
      <protection/>
    </xf>
    <xf numFmtId="0" fontId="11" fillId="0" borderId="4" xfId="21" applyFont="1" applyFill="1" applyBorder="1" applyAlignment="1">
      <alignment horizontal="left" vertical="top" wrapText="1"/>
      <protection/>
    </xf>
    <xf numFmtId="0" fontId="13" fillId="0" borderId="0" xfId="0" applyFont="1" applyAlignment="1">
      <alignment vertical="top" wrapText="1"/>
    </xf>
    <xf numFmtId="0" fontId="8" fillId="2" borderId="6" xfId="21" applyFont="1" applyFill="1" applyBorder="1" applyAlignment="1">
      <alignment horizontal="center"/>
      <protection/>
    </xf>
    <xf numFmtId="0" fontId="8" fillId="2" borderId="0" xfId="21" applyFont="1" applyFill="1" applyBorder="1" applyAlignment="1">
      <alignment horizontal="center"/>
      <protection/>
    </xf>
    <xf numFmtId="0" fontId="7" fillId="4" borderId="4" xfId="21" applyFont="1" applyFill="1" applyBorder="1" applyAlignment="1">
      <alignment horizontal="left" vertical="top" wrapText="1"/>
      <protection/>
    </xf>
    <xf numFmtId="0" fontId="14" fillId="0" borderId="1" xfId="21" applyFont="1" applyBorder="1" applyAlignment="1">
      <alignment vertical="top"/>
      <protection/>
    </xf>
    <xf numFmtId="0" fontId="14" fillId="0" borderId="0" xfId="21" applyFont="1" applyBorder="1" applyAlignment="1">
      <alignment vertical="top"/>
      <protection/>
    </xf>
    <xf numFmtId="0" fontId="7" fillId="0" borderId="2" xfId="0" applyFont="1" applyBorder="1" applyAlignment="1">
      <alignment vertical="top"/>
    </xf>
    <xf numFmtId="0" fontId="7" fillId="0" borderId="0" xfId="0" applyFont="1" applyBorder="1" applyAlignment="1">
      <alignment/>
    </xf>
    <xf numFmtId="0" fontId="12" fillId="0" borderId="0" xfId="0" applyFont="1" applyAlignment="1">
      <alignment horizontal="left" vertical="top"/>
    </xf>
    <xf numFmtId="0" fontId="10" fillId="0" borderId="0" xfId="21" applyFont="1" applyFill="1" applyBorder="1" applyAlignment="1">
      <alignment horizontal="right" vertical="top" wrapText="1"/>
      <protection/>
    </xf>
    <xf numFmtId="164" fontId="10" fillId="0" borderId="0" xfId="21" applyNumberFormat="1" applyFont="1" applyFill="1" applyBorder="1" applyAlignment="1">
      <alignment horizontal="right" vertical="top" wrapText="1"/>
      <protection/>
    </xf>
    <xf numFmtId="0" fontId="12" fillId="0" borderId="0" xfId="0" applyFont="1" applyAlignment="1">
      <alignment/>
    </xf>
    <xf numFmtId="0" fontId="12" fillId="0" borderId="0" xfId="0" applyFont="1" applyBorder="1" applyAlignment="1">
      <alignment horizontal="left" vertical="top"/>
    </xf>
    <xf numFmtId="0" fontId="16" fillId="0" borderId="0" xfId="21" applyFont="1" applyFill="1" applyBorder="1" applyAlignment="1">
      <alignment horizontal="left" vertical="top" wrapText="1"/>
      <protection/>
    </xf>
    <xf numFmtId="164" fontId="16" fillId="0" borderId="0" xfId="21" applyNumberFormat="1" applyFont="1" applyFill="1" applyBorder="1" applyAlignment="1">
      <alignment horizontal="right" vertical="top" wrapText="1"/>
      <protection/>
    </xf>
    <xf numFmtId="0" fontId="15" fillId="0" borderId="0" xfId="0" applyFont="1" applyAlignment="1">
      <alignment/>
    </xf>
    <xf numFmtId="0" fontId="10" fillId="0" borderId="4" xfId="21" applyFont="1" applyFill="1" applyBorder="1" applyAlignment="1">
      <alignment horizontal="left" vertical="top" wrapText="1"/>
      <protection/>
    </xf>
    <xf numFmtId="0" fontId="12" fillId="0" borderId="4" xfId="0" applyFont="1" applyBorder="1" applyAlignment="1">
      <alignment horizontal="left" vertical="top"/>
    </xf>
    <xf numFmtId="0" fontId="10" fillId="0" borderId="4" xfId="21" applyFont="1" applyFill="1" applyBorder="1" applyAlignment="1">
      <alignment horizontal="right" vertical="top" wrapText="1"/>
      <protection/>
    </xf>
    <xf numFmtId="164" fontId="10" fillId="0" borderId="4" xfId="21" applyNumberFormat="1" applyFont="1" applyFill="1" applyBorder="1" applyAlignment="1">
      <alignment horizontal="right" vertical="top" wrapText="1"/>
      <protection/>
    </xf>
    <xf numFmtId="0" fontId="12" fillId="0" borderId="4" xfId="0" applyFont="1" applyBorder="1" applyAlignment="1">
      <alignment/>
    </xf>
    <xf numFmtId="0" fontId="12" fillId="0" borderId="2" xfId="0" applyFont="1" applyBorder="1" applyAlignment="1">
      <alignment horizontal="left" vertical="top"/>
    </xf>
    <xf numFmtId="0" fontId="10" fillId="0" borderId="2" xfId="21" applyFont="1" applyFill="1" applyBorder="1" applyAlignment="1">
      <alignment horizontal="left" vertical="top" wrapText="1"/>
      <protection/>
    </xf>
    <xf numFmtId="0" fontId="10" fillId="0" borderId="2" xfId="21" applyFont="1" applyFill="1" applyBorder="1" applyAlignment="1">
      <alignment horizontal="right" vertical="top" wrapText="1"/>
      <protection/>
    </xf>
    <xf numFmtId="164" fontId="10" fillId="0" borderId="2" xfId="21" applyNumberFormat="1" applyFont="1" applyFill="1" applyBorder="1" applyAlignment="1">
      <alignment horizontal="right" vertical="top" wrapText="1"/>
      <protection/>
    </xf>
    <xf numFmtId="0" fontId="12" fillId="0" borderId="2" xfId="0" applyFont="1" applyBorder="1" applyAlignment="1">
      <alignment/>
    </xf>
    <xf numFmtId="0" fontId="12" fillId="2" borderId="7" xfId="0" applyFont="1" applyFill="1" applyBorder="1" applyAlignment="1">
      <alignment horizontal="left" vertical="top"/>
    </xf>
    <xf numFmtId="0" fontId="12" fillId="5" borderId="8" xfId="21" applyFont="1" applyFill="1" applyBorder="1" applyAlignment="1">
      <alignment horizontal="left" vertical="top" wrapText="1"/>
      <protection/>
    </xf>
    <xf numFmtId="0" fontId="12" fillId="5" borderId="8" xfId="21" applyFont="1" applyFill="1" applyBorder="1" applyAlignment="1">
      <alignment horizontal="right" vertical="top" wrapText="1"/>
      <protection/>
    </xf>
    <xf numFmtId="164" fontId="12" fillId="5" borderId="8" xfId="21" applyNumberFormat="1" applyFont="1" applyFill="1" applyBorder="1" applyAlignment="1">
      <alignment horizontal="right" vertical="top" wrapText="1"/>
      <protection/>
    </xf>
    <xf numFmtId="0" fontId="12" fillId="2" borderId="2" xfId="0" applyFont="1" applyFill="1" applyBorder="1" applyAlignment="1">
      <alignment/>
    </xf>
    <xf numFmtId="8" fontId="10" fillId="0" borderId="0" xfId="21" applyNumberFormat="1" applyFont="1" applyFill="1" applyBorder="1" applyAlignment="1">
      <alignment horizontal="right" vertical="top" wrapText="1"/>
      <protection/>
    </xf>
    <xf numFmtId="0" fontId="11" fillId="0" borderId="0" xfId="21" applyFont="1" applyFill="1" applyBorder="1" applyAlignment="1">
      <alignment horizontal="left" vertical="top" wrapText="1"/>
      <protection/>
    </xf>
    <xf numFmtId="0" fontId="17" fillId="0" borderId="0" xfId="21" applyFont="1" applyFill="1" applyBorder="1" applyAlignment="1">
      <alignment horizontal="left" vertical="top" wrapText="1"/>
      <protection/>
    </xf>
    <xf numFmtId="0" fontId="18" fillId="0" borderId="0" xfId="21" applyFont="1" applyFill="1" applyBorder="1" applyAlignment="1">
      <alignment horizontal="left" vertical="top" wrapText="1"/>
      <protection/>
    </xf>
    <xf numFmtId="0" fontId="20" fillId="0" borderId="0" xfId="21" applyFont="1" applyFill="1" applyBorder="1" applyAlignment="1">
      <alignment horizontal="left" vertical="top" wrapText="1"/>
      <protection/>
    </xf>
    <xf numFmtId="0" fontId="12" fillId="3" borderId="4" xfId="0" applyFont="1" applyFill="1" applyBorder="1" applyAlignment="1">
      <alignment horizontal="left" vertical="top"/>
    </xf>
    <xf numFmtId="0" fontId="12" fillId="3" borderId="4" xfId="21" applyFont="1" applyFill="1" applyBorder="1" applyAlignment="1">
      <alignment horizontal="left" vertical="top" wrapText="1"/>
      <protection/>
    </xf>
    <xf numFmtId="0" fontId="12" fillId="4" borderId="4" xfId="21" applyFont="1" applyFill="1" applyBorder="1" applyAlignment="1">
      <alignment horizontal="left" vertical="top" wrapText="1"/>
      <protection/>
    </xf>
    <xf numFmtId="0" fontId="12" fillId="4" borderId="4" xfId="21" applyFont="1" applyFill="1" applyBorder="1" applyAlignment="1">
      <alignment horizontal="right" vertical="top" wrapText="1"/>
      <protection/>
    </xf>
    <xf numFmtId="164" fontId="12" fillId="4" borderId="4" xfId="21" applyNumberFormat="1" applyFont="1" applyFill="1" applyBorder="1" applyAlignment="1">
      <alignment horizontal="right" vertical="top" wrapText="1"/>
      <protection/>
    </xf>
    <xf numFmtId="0" fontId="11" fillId="3" borderId="4" xfId="21" applyFont="1" applyFill="1" applyBorder="1" applyAlignment="1">
      <alignment horizontal="left" vertical="top" wrapText="1"/>
      <protection/>
    </xf>
    <xf numFmtId="0" fontId="10" fillId="4" borderId="4" xfId="21" applyFont="1" applyFill="1" applyBorder="1" applyAlignment="1">
      <alignment horizontal="left" vertical="top" wrapText="1"/>
      <protection/>
    </xf>
    <xf numFmtId="0" fontId="10" fillId="4" borderId="4" xfId="21" applyFont="1" applyFill="1" applyBorder="1" applyAlignment="1">
      <alignment horizontal="right" vertical="top" wrapText="1"/>
      <protection/>
    </xf>
    <xf numFmtId="164" fontId="10" fillId="4" borderId="4" xfId="21" applyNumberFormat="1" applyFont="1" applyFill="1" applyBorder="1" applyAlignment="1">
      <alignment horizontal="right" vertical="top" wrapText="1"/>
      <protection/>
    </xf>
    <xf numFmtId="0" fontId="21" fillId="0" borderId="0" xfId="21" applyFont="1" applyFill="1" applyBorder="1" applyAlignment="1">
      <alignment horizontal="left" vertical="top" wrapText="1"/>
      <protection/>
    </xf>
    <xf numFmtId="0" fontId="23" fillId="0" borderId="0" xfId="21" applyFont="1" applyFill="1" applyBorder="1" applyAlignment="1">
      <alignment horizontal="left" vertical="top" wrapText="1"/>
      <protection/>
    </xf>
    <xf numFmtId="0" fontId="21" fillId="0" borderId="0" xfId="21" applyFont="1" applyFill="1" applyBorder="1" applyAlignment="1">
      <alignment horizontal="left" vertical="top" wrapText="1"/>
      <protection/>
    </xf>
    <xf numFmtId="0" fontId="22" fillId="0" borderId="0" xfId="0" applyFont="1" applyBorder="1" applyAlignment="1">
      <alignment horizontal="left" vertical="top" wrapText="1"/>
    </xf>
    <xf numFmtId="0" fontId="21" fillId="0" borderId="0" xfId="21" applyNumberFormat="1" applyFont="1" applyFill="1" applyBorder="1" applyAlignment="1">
      <alignment horizontal="left" vertical="top" wrapText="1"/>
      <protection/>
    </xf>
    <xf numFmtId="0" fontId="18" fillId="0" borderId="0" xfId="21" applyFont="1" applyFill="1" applyBorder="1" applyAlignment="1">
      <alignment horizontal="left" vertical="top" wrapText="1"/>
      <protection/>
    </xf>
    <xf numFmtId="0" fontId="21" fillId="0" borderId="4" xfId="21" applyFont="1" applyFill="1" applyBorder="1" applyAlignment="1">
      <alignment horizontal="left" vertical="top" wrapText="1"/>
      <protection/>
    </xf>
    <xf numFmtId="0" fontId="24" fillId="0" borderId="0" xfId="21" applyFont="1" applyFill="1" applyBorder="1" applyAlignment="1">
      <alignment horizontal="left" vertical="top" wrapText="1"/>
      <protection/>
    </xf>
    <xf numFmtId="0" fontId="18" fillId="0" borderId="2" xfId="21" applyFont="1" applyFill="1" applyBorder="1" applyAlignment="1">
      <alignment horizontal="left" vertical="top" wrapText="1"/>
      <protection/>
    </xf>
    <xf numFmtId="0" fontId="18" fillId="0" borderId="4" xfId="21" applyFont="1" applyFill="1" applyBorder="1" applyAlignment="1">
      <alignment horizontal="left" vertical="top" wrapText="1"/>
      <protection/>
    </xf>
    <xf numFmtId="0" fontId="19" fillId="0" borderId="4" xfId="21" applyFont="1" applyFill="1" applyBorder="1" applyAlignment="1">
      <alignment horizontal="left" vertical="top" wrapText="1"/>
      <protection/>
    </xf>
    <xf numFmtId="14" fontId="18" fillId="0" borderId="0" xfId="21" applyNumberFormat="1" applyFont="1" applyFill="1" applyBorder="1" applyAlignment="1">
      <alignment horizontal="left" vertical="top" wrapText="1"/>
      <protection/>
    </xf>
    <xf numFmtId="165" fontId="3" fillId="0" borderId="0" xfId="17" applyNumberFormat="1" applyFont="1" applyFill="1" applyBorder="1" applyAlignment="1">
      <alignment horizontal="right" vertical="top" wrapText="1"/>
    </xf>
    <xf numFmtId="44" fontId="3" fillId="0" borderId="0" xfId="17" applyFont="1" applyFill="1" applyBorder="1" applyAlignment="1">
      <alignment horizontal="right" vertical="top" wrapText="1"/>
    </xf>
    <xf numFmtId="0" fontId="5" fillId="0" borderId="0" xfId="21" applyFont="1" applyFill="1" applyBorder="1" applyAlignment="1">
      <alignment horizontal="left" vertical="top" wrapText="1"/>
      <protection/>
    </xf>
    <xf numFmtId="0" fontId="14" fillId="0" borderId="0" xfId="21" applyFont="1" applyFill="1" applyBorder="1" applyAlignment="1">
      <alignment horizontal="left" vertical="top" wrapText="1"/>
      <protection/>
    </xf>
    <xf numFmtId="0" fontId="25" fillId="0" borderId="0" xfId="21" applyFont="1" applyFill="1" applyBorder="1" applyAlignment="1">
      <alignment horizontal="left" vertical="top" wrapText="1"/>
      <protection/>
    </xf>
    <xf numFmtId="0" fontId="10" fillId="0" borderId="0" xfId="21" applyFont="1" applyFill="1" applyBorder="1" applyAlignment="1">
      <alignment horizontal="left" vertical="top" wrapText="1"/>
      <protection/>
    </xf>
    <xf numFmtId="0" fontId="24" fillId="0" borderId="0" xfId="21" applyFont="1" applyFill="1" applyBorder="1" applyAlignment="1">
      <alignment horizontal="left" vertical="center" wrapText="1"/>
      <protection/>
    </xf>
    <xf numFmtId="0" fontId="22" fillId="0" borderId="0" xfId="21" applyFont="1" applyFill="1" applyBorder="1" applyAlignment="1">
      <alignment horizontal="left" vertical="top" wrapText="1"/>
      <protection/>
    </xf>
    <xf numFmtId="0" fontId="21" fillId="0" borderId="2" xfId="21" applyFont="1" applyFill="1" applyBorder="1" applyAlignment="1">
      <alignment horizontal="left" vertical="top" wrapText="1"/>
      <protection/>
    </xf>
    <xf numFmtId="0" fontId="23" fillId="0" borderId="4" xfId="21" applyFont="1" applyFill="1" applyBorder="1" applyAlignment="1">
      <alignment horizontal="left" vertical="top" wrapText="1"/>
      <protection/>
    </xf>
    <xf numFmtId="0" fontId="21" fillId="2" borderId="8" xfId="21" applyFont="1" applyFill="1" applyBorder="1" applyAlignment="1">
      <alignment horizontal="left" vertical="top" wrapText="1"/>
      <protection/>
    </xf>
    <xf numFmtId="0" fontId="11" fillId="0" borderId="0" xfId="21" applyFont="1" applyFill="1" applyBorder="1" applyAlignment="1">
      <alignment horizontal="left" vertical="center" wrapText="1"/>
      <protection/>
    </xf>
    <xf numFmtId="171" fontId="0" fillId="0" borderId="0" xfId="0" applyNumberFormat="1" applyBorder="1" applyAlignment="1">
      <alignment horizontal="left" vertical="top"/>
    </xf>
    <xf numFmtId="0" fontId="3" fillId="0" borderId="0" xfId="21" applyFont="1" applyFill="1" applyBorder="1" applyAlignment="1">
      <alignment horizontal="left" vertical="top" wrapText="1"/>
      <protection/>
    </xf>
    <xf numFmtId="0" fontId="4" fillId="0" borderId="0" xfId="0" applyFont="1" applyAlignment="1">
      <alignment vertical="top" wrapText="1"/>
    </xf>
    <xf numFmtId="172" fontId="3" fillId="2" borderId="6" xfId="21" applyNumberFormat="1" applyFont="1" applyFill="1" applyBorder="1" applyAlignment="1">
      <alignment horizontal="center"/>
      <protection/>
    </xf>
    <xf numFmtId="172" fontId="3" fillId="2" borderId="0" xfId="21" applyNumberFormat="1" applyFont="1" applyFill="1" applyBorder="1" applyAlignment="1">
      <alignment horizontal="center"/>
      <protection/>
    </xf>
    <xf numFmtId="172" fontId="3" fillId="0" borderId="0" xfId="21" applyNumberFormat="1" applyFont="1" applyFill="1" applyBorder="1" applyAlignment="1">
      <alignment horizontal="right" vertical="top" wrapText="1"/>
      <protection/>
    </xf>
    <xf numFmtId="172" fontId="10" fillId="0" borderId="0" xfId="21" applyNumberFormat="1" applyFont="1" applyFill="1" applyBorder="1" applyAlignment="1">
      <alignment horizontal="right" vertical="top" wrapText="1"/>
      <protection/>
    </xf>
    <xf numFmtId="172" fontId="8" fillId="0" borderId="0" xfId="21" applyNumberFormat="1" applyFont="1" applyFill="1" applyBorder="1" applyAlignment="1">
      <alignment horizontal="right" vertical="top" wrapText="1"/>
      <protection/>
    </xf>
    <xf numFmtId="172" fontId="10" fillId="0" borderId="4" xfId="21" applyNumberFormat="1" applyFont="1" applyFill="1" applyBorder="1" applyAlignment="1">
      <alignment horizontal="right" vertical="top" wrapText="1"/>
      <protection/>
    </xf>
    <xf numFmtId="172" fontId="0" fillId="4" borderId="4" xfId="21" applyNumberFormat="1" applyFont="1" applyFill="1" applyBorder="1" applyAlignment="1">
      <alignment horizontal="right" vertical="top" wrapText="1"/>
      <protection/>
    </xf>
    <xf numFmtId="172" fontId="12" fillId="4" borderId="4" xfId="21" applyNumberFormat="1" applyFont="1" applyFill="1" applyBorder="1" applyAlignment="1">
      <alignment horizontal="right" vertical="top" wrapText="1"/>
      <protection/>
    </xf>
    <xf numFmtId="172" fontId="10" fillId="0" borderId="2" xfId="21" applyNumberFormat="1" applyFont="1" applyFill="1" applyBorder="1" applyAlignment="1">
      <alignment horizontal="right" vertical="top" wrapText="1"/>
      <protection/>
    </xf>
    <xf numFmtId="172" fontId="10" fillId="4" borderId="4" xfId="21" applyNumberFormat="1" applyFont="1" applyFill="1" applyBorder="1" applyAlignment="1">
      <alignment horizontal="right" vertical="top" wrapText="1"/>
      <protection/>
    </xf>
    <xf numFmtId="172" fontId="12" fillId="5" borderId="8" xfId="21" applyNumberFormat="1" applyFont="1" applyFill="1" applyBorder="1" applyAlignment="1">
      <alignment horizontal="right" vertical="top" wrapText="1"/>
      <protection/>
    </xf>
    <xf numFmtId="172" fontId="5" fillId="0" borderId="1" xfId="21" applyNumberFormat="1" applyFont="1" applyBorder="1" applyAlignment="1">
      <alignment vertical="top"/>
      <protection/>
    </xf>
    <xf numFmtId="172" fontId="5" fillId="0" borderId="0" xfId="21" applyNumberFormat="1" applyFont="1" applyBorder="1" applyAlignment="1">
      <alignment vertical="top"/>
      <protection/>
    </xf>
    <xf numFmtId="172" fontId="0" fillId="0" borderId="0" xfId="0" applyNumberFormat="1" applyAlignment="1">
      <alignment/>
    </xf>
    <xf numFmtId="172" fontId="0" fillId="0" borderId="2" xfId="0" applyNumberFormat="1" applyBorder="1" applyAlignment="1">
      <alignment vertical="top"/>
    </xf>
    <xf numFmtId="172" fontId="0" fillId="0" borderId="1" xfId="0" applyNumberFormat="1" applyBorder="1" applyAlignment="1">
      <alignment/>
    </xf>
    <xf numFmtId="0" fontId="0" fillId="0" borderId="9" xfId="0" applyBorder="1" applyAlignment="1">
      <alignment horizontal="center"/>
    </xf>
    <xf numFmtId="0" fontId="0" fillId="0" borderId="4" xfId="0" applyBorder="1" applyAlignment="1">
      <alignment horizontal="center"/>
    </xf>
    <xf numFmtId="0" fontId="0" fillId="0" borderId="10" xfId="0" applyBorder="1" applyAlignment="1">
      <alignment horizontal="center"/>
    </xf>
    <xf numFmtId="0" fontId="0" fillId="0" borderId="11" xfId="21" applyFont="1" applyFill="1" applyBorder="1" applyAlignment="1">
      <alignment horizontal="center"/>
      <protection/>
    </xf>
    <xf numFmtId="0" fontId="0" fillId="0" borderId="12" xfId="21" applyFont="1" applyFill="1" applyBorder="1" applyAlignment="1">
      <alignment horizontal="center"/>
      <protection/>
    </xf>
    <xf numFmtId="0" fontId="0" fillId="0" borderId="13" xfId="0" applyBorder="1" applyAlignment="1">
      <alignment horizontal="center"/>
    </xf>
    <xf numFmtId="0" fontId="0" fillId="0" borderId="14" xfId="0" applyBorder="1" applyAlignment="1">
      <alignment horizontal="center"/>
    </xf>
    <xf numFmtId="0" fontId="3" fillId="2" borderId="6" xfId="21" applyFont="1" applyFill="1" applyBorder="1" applyAlignment="1">
      <alignment horizontal="center" wrapText="1"/>
      <protection/>
    </xf>
    <xf numFmtId="0" fontId="0" fillId="0" borderId="0" xfId="0" applyAlignment="1">
      <alignment horizont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 name="Percent_Sheet1"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63"/>
  <sheetViews>
    <sheetView tabSelected="1" zoomScale="80" zoomScaleNormal="80" workbookViewId="0" topLeftCell="A1">
      <pane ySplit="2" topLeftCell="BM3" activePane="bottomLeft" state="frozen"/>
      <selection pane="topLeft" activeCell="A1" sqref="A1"/>
      <selection pane="bottomLeft" activeCell="A1" sqref="A1:A2"/>
    </sheetView>
  </sheetViews>
  <sheetFormatPr defaultColWidth="9.140625" defaultRowHeight="12.75"/>
  <cols>
    <col min="1" max="1" width="5.28125" style="0" customWidth="1"/>
    <col min="2" max="2" width="9.57421875" style="0" customWidth="1"/>
    <col min="3" max="3" width="10.00390625" style="0" customWidth="1"/>
    <col min="4" max="4" width="11.00390625" style="0" customWidth="1"/>
    <col min="6" max="6" width="10.28125" style="0" customWidth="1"/>
    <col min="7" max="7" width="5.8515625" style="0" customWidth="1"/>
    <col min="8" max="8" width="6.7109375" style="0" customWidth="1"/>
    <col min="9" max="9" width="7.7109375" style="63" customWidth="1"/>
    <col min="10" max="10" width="9.421875" style="151" customWidth="1"/>
    <col min="11" max="11" width="9.8515625" style="151" customWidth="1"/>
    <col min="12" max="12" width="7.57421875" style="0" customWidth="1"/>
    <col min="13" max="13" width="8.421875" style="0" customWidth="1"/>
    <col min="14" max="14" width="10.57421875" style="0" customWidth="1"/>
    <col min="15" max="15" width="7.7109375" style="0" customWidth="1"/>
    <col min="16" max="16" width="5.7109375" style="0" customWidth="1"/>
    <col min="17" max="17" width="40.421875" style="0" customWidth="1"/>
  </cols>
  <sheetData>
    <row r="1" spans="1:17" ht="12.75">
      <c r="A1" s="159" t="s">
        <v>236</v>
      </c>
      <c r="B1" s="52"/>
      <c r="C1" s="52" t="s">
        <v>1071</v>
      </c>
      <c r="D1" s="52" t="s">
        <v>1070</v>
      </c>
      <c r="E1" s="52" t="s">
        <v>1072</v>
      </c>
      <c r="F1" s="52" t="s">
        <v>1068</v>
      </c>
      <c r="G1" s="52" t="s">
        <v>1067</v>
      </c>
      <c r="H1" s="52" t="s">
        <v>1065</v>
      </c>
      <c r="I1" s="67" t="s">
        <v>1063</v>
      </c>
      <c r="J1" s="138" t="s">
        <v>646</v>
      </c>
      <c r="K1" s="138" t="s">
        <v>645</v>
      </c>
      <c r="L1" s="52" t="s">
        <v>1061</v>
      </c>
      <c r="M1" s="52" t="s">
        <v>1057</v>
      </c>
      <c r="N1" s="161" t="s">
        <v>57</v>
      </c>
      <c r="O1" s="52" t="s">
        <v>1057</v>
      </c>
      <c r="P1" s="52"/>
      <c r="Q1" s="157" t="s">
        <v>1030</v>
      </c>
    </row>
    <row r="2" spans="1:17" s="25" customFormat="1" ht="12.75">
      <c r="A2" s="160"/>
      <c r="B2" s="1" t="s">
        <v>1027</v>
      </c>
      <c r="C2" s="1" t="s">
        <v>1069</v>
      </c>
      <c r="D2" s="1" t="s">
        <v>1069</v>
      </c>
      <c r="E2" s="1" t="s">
        <v>1066</v>
      </c>
      <c r="F2" s="1" t="s">
        <v>1066</v>
      </c>
      <c r="G2" s="1" t="s">
        <v>1066</v>
      </c>
      <c r="H2" s="1" t="s">
        <v>1064</v>
      </c>
      <c r="I2" s="68" t="s">
        <v>1062</v>
      </c>
      <c r="J2" s="139" t="s">
        <v>1028</v>
      </c>
      <c r="K2" s="139" t="s">
        <v>1029</v>
      </c>
      <c r="L2" s="1" t="s">
        <v>1060</v>
      </c>
      <c r="M2" s="1" t="s">
        <v>1060</v>
      </c>
      <c r="N2" s="162"/>
      <c r="O2" s="1" t="s">
        <v>1056</v>
      </c>
      <c r="P2" s="1" t="s">
        <v>1055</v>
      </c>
      <c r="Q2" s="158"/>
    </row>
    <row r="3" spans="1:17" s="25" customFormat="1" ht="12.75">
      <c r="A3" s="154"/>
      <c r="B3" s="155"/>
      <c r="C3" s="155"/>
      <c r="D3" s="155"/>
      <c r="E3" s="155"/>
      <c r="F3" s="155"/>
      <c r="G3" s="155"/>
      <c r="H3" s="155"/>
      <c r="I3" s="155"/>
      <c r="J3" s="155"/>
      <c r="K3" s="155"/>
      <c r="L3" s="155"/>
      <c r="M3" s="155"/>
      <c r="N3" s="155"/>
      <c r="O3" s="155"/>
      <c r="P3" s="155"/>
      <c r="Q3" s="156"/>
    </row>
    <row r="4" spans="1:17" ht="54">
      <c r="A4" s="2">
        <v>1</v>
      </c>
      <c r="B4" s="3" t="s">
        <v>242</v>
      </c>
      <c r="C4" s="79" t="s">
        <v>243</v>
      </c>
      <c r="D4" s="3" t="s">
        <v>562</v>
      </c>
      <c r="E4" s="3" t="s">
        <v>863</v>
      </c>
      <c r="F4" s="3" t="s">
        <v>1054</v>
      </c>
      <c r="G4" s="3" t="s">
        <v>1039</v>
      </c>
      <c r="H4" s="3">
        <v>15217</v>
      </c>
      <c r="I4" s="57" t="s">
        <v>398</v>
      </c>
      <c r="J4" s="140">
        <v>140.146</v>
      </c>
      <c r="K4" s="140">
        <v>140.146</v>
      </c>
      <c r="L4" s="4"/>
      <c r="M4" s="4"/>
      <c r="N4" s="5"/>
      <c r="O4" s="5"/>
      <c r="P4" s="3"/>
      <c r="Q4" s="116" t="s">
        <v>115</v>
      </c>
    </row>
    <row r="5" spans="1:17" ht="27">
      <c r="A5" s="2">
        <v>1.1</v>
      </c>
      <c r="B5" s="3" t="s">
        <v>391</v>
      </c>
      <c r="C5" s="79" t="s">
        <v>243</v>
      </c>
      <c r="D5" s="3" t="s">
        <v>392</v>
      </c>
      <c r="E5" s="101" t="s">
        <v>563</v>
      </c>
      <c r="F5" s="3" t="s">
        <v>1054</v>
      </c>
      <c r="G5" s="3" t="s">
        <v>1039</v>
      </c>
      <c r="H5" s="3">
        <v>15217</v>
      </c>
      <c r="I5" s="57" t="s">
        <v>398</v>
      </c>
      <c r="J5" s="140">
        <v>229.869</v>
      </c>
      <c r="K5" s="140">
        <f>J5</f>
        <v>229.869</v>
      </c>
      <c r="L5" s="4" t="s">
        <v>1075</v>
      </c>
      <c r="M5" s="4"/>
      <c r="N5" s="5"/>
      <c r="O5" s="5"/>
      <c r="P5" s="3"/>
      <c r="Q5" s="116" t="s">
        <v>559</v>
      </c>
    </row>
    <row r="6" spans="1:17" s="77" customFormat="1" ht="108">
      <c r="A6" s="78">
        <v>1.2</v>
      </c>
      <c r="B6" s="59" t="s">
        <v>275</v>
      </c>
      <c r="C6" s="59" t="s">
        <v>276</v>
      </c>
      <c r="D6" s="59" t="s">
        <v>277</v>
      </c>
      <c r="E6" s="59" t="s">
        <v>278</v>
      </c>
      <c r="F6" s="59" t="s">
        <v>1043</v>
      </c>
      <c r="G6" s="59" t="s">
        <v>1039</v>
      </c>
      <c r="H6" s="59">
        <v>15601</v>
      </c>
      <c r="I6" s="59" t="s">
        <v>5</v>
      </c>
      <c r="J6" s="141">
        <v>230.537</v>
      </c>
      <c r="K6" s="141">
        <v>230.537</v>
      </c>
      <c r="L6" s="75">
        <v>230.537</v>
      </c>
      <c r="M6" s="75"/>
      <c r="N6" s="76">
        <v>922.148</v>
      </c>
      <c r="O6" s="76"/>
      <c r="P6" s="59" t="s">
        <v>1076</v>
      </c>
      <c r="Q6" s="111" t="s">
        <v>524</v>
      </c>
    </row>
    <row r="7" spans="1:17" s="77" customFormat="1" ht="45">
      <c r="A7" s="78">
        <v>2</v>
      </c>
      <c r="B7" s="59" t="s">
        <v>564</v>
      </c>
      <c r="C7" s="59" t="s">
        <v>565</v>
      </c>
      <c r="D7" s="59" t="s">
        <v>568</v>
      </c>
      <c r="E7" s="59" t="s">
        <v>566</v>
      </c>
      <c r="F7" s="59" t="s">
        <v>240</v>
      </c>
      <c r="G7" s="59" t="s">
        <v>1039</v>
      </c>
      <c r="H7" s="59">
        <v>15923</v>
      </c>
      <c r="I7" s="59" t="s">
        <v>567</v>
      </c>
      <c r="J7" s="141">
        <v>111.39</v>
      </c>
      <c r="K7" s="141">
        <v>111.39</v>
      </c>
      <c r="L7" s="75">
        <v>111.39</v>
      </c>
      <c r="M7" s="75"/>
      <c r="N7" s="76">
        <v>445.56</v>
      </c>
      <c r="O7" s="76"/>
      <c r="P7" s="59" t="s">
        <v>1076</v>
      </c>
      <c r="Q7" s="130" t="s">
        <v>988</v>
      </c>
    </row>
    <row r="8" spans="1:17" s="77" customFormat="1" ht="45">
      <c r="A8" s="78">
        <v>3</v>
      </c>
      <c r="B8" s="59" t="s">
        <v>569</v>
      </c>
      <c r="C8" s="59" t="s">
        <v>241</v>
      </c>
      <c r="D8" s="59" t="s">
        <v>570</v>
      </c>
      <c r="E8" s="59" t="s">
        <v>571</v>
      </c>
      <c r="F8" s="59" t="s">
        <v>240</v>
      </c>
      <c r="G8" s="59" t="s">
        <v>1039</v>
      </c>
      <c r="H8" s="59">
        <v>15923</v>
      </c>
      <c r="I8" s="59" t="s">
        <v>572</v>
      </c>
      <c r="J8" s="141">
        <v>123.7</v>
      </c>
      <c r="K8" s="141">
        <v>123.7</v>
      </c>
      <c r="L8" s="75">
        <v>123.7</v>
      </c>
      <c r="M8" s="75" t="s">
        <v>1075</v>
      </c>
      <c r="N8" s="76">
        <v>494.8</v>
      </c>
      <c r="O8" s="76" t="s">
        <v>1075</v>
      </c>
      <c r="P8" s="59" t="s">
        <v>1076</v>
      </c>
      <c r="Q8" s="130" t="s">
        <v>63</v>
      </c>
    </row>
    <row r="9" spans="1:17" s="77" customFormat="1" ht="33.75">
      <c r="A9" s="78" t="s">
        <v>332</v>
      </c>
      <c r="B9" s="59" t="s">
        <v>335</v>
      </c>
      <c r="C9" s="59" t="s">
        <v>241</v>
      </c>
      <c r="D9" s="59" t="s">
        <v>570</v>
      </c>
      <c r="E9" s="59" t="s">
        <v>571</v>
      </c>
      <c r="F9" s="59" t="s">
        <v>240</v>
      </c>
      <c r="G9" s="59" t="s">
        <v>1039</v>
      </c>
      <c r="H9" s="59">
        <v>15923</v>
      </c>
      <c r="I9" s="59" t="s">
        <v>572</v>
      </c>
      <c r="J9" s="141">
        <v>21.2574</v>
      </c>
      <c r="K9" s="141">
        <v>21.2574</v>
      </c>
      <c r="L9" s="75">
        <v>21.2574</v>
      </c>
      <c r="M9" s="75"/>
      <c r="N9" s="76">
        <v>85.03</v>
      </c>
      <c r="O9" s="76"/>
      <c r="P9" s="59" t="s">
        <v>1076</v>
      </c>
      <c r="Q9" s="111" t="s">
        <v>560</v>
      </c>
    </row>
    <row r="10" spans="1:17" s="77" customFormat="1" ht="11.25">
      <c r="A10" s="78"/>
      <c r="B10" s="59"/>
      <c r="C10" s="59"/>
      <c r="D10" s="59"/>
      <c r="E10" s="59"/>
      <c r="F10" s="59"/>
      <c r="G10" s="59"/>
      <c r="H10" s="59"/>
      <c r="I10" s="59"/>
      <c r="J10" s="141"/>
      <c r="K10" s="141"/>
      <c r="L10" s="75"/>
      <c r="M10" s="75"/>
      <c r="N10" s="76"/>
      <c r="O10" s="76"/>
      <c r="P10" s="59"/>
      <c r="Q10" s="64"/>
    </row>
    <row r="11" spans="1:17" s="77" customFormat="1" ht="27">
      <c r="A11" s="78" t="s">
        <v>333</v>
      </c>
      <c r="B11" s="59" t="s">
        <v>162</v>
      </c>
      <c r="C11" s="59" t="s">
        <v>241</v>
      </c>
      <c r="D11" s="112" t="s">
        <v>570</v>
      </c>
      <c r="E11" s="59" t="s">
        <v>571</v>
      </c>
      <c r="F11" s="59" t="s">
        <v>240</v>
      </c>
      <c r="G11" s="59" t="s">
        <v>1039</v>
      </c>
      <c r="H11" s="59">
        <v>15923</v>
      </c>
      <c r="I11" s="59" t="s">
        <v>572</v>
      </c>
      <c r="J11" s="141">
        <v>112.7</v>
      </c>
      <c r="K11" s="141">
        <v>112.7</v>
      </c>
      <c r="L11" s="75">
        <v>112.7</v>
      </c>
      <c r="M11" s="75" t="s">
        <v>1075</v>
      </c>
      <c r="N11" s="76">
        <v>450.8</v>
      </c>
      <c r="O11" s="76" t="s">
        <v>1075</v>
      </c>
      <c r="P11" s="59" t="s">
        <v>1076</v>
      </c>
      <c r="Q11" s="111" t="s">
        <v>114</v>
      </c>
    </row>
    <row r="12" spans="1:17" s="77" customFormat="1" ht="126">
      <c r="A12" s="78">
        <v>4</v>
      </c>
      <c r="B12" s="59" t="s">
        <v>1108</v>
      </c>
      <c r="C12" s="99" t="s">
        <v>1109</v>
      </c>
      <c r="D12" s="59" t="s">
        <v>1110</v>
      </c>
      <c r="E12" s="59" t="s">
        <v>1111</v>
      </c>
      <c r="F12" s="59" t="s">
        <v>240</v>
      </c>
      <c r="G12" s="59" t="s">
        <v>1039</v>
      </c>
      <c r="H12" s="59">
        <v>15923</v>
      </c>
      <c r="I12" s="59"/>
      <c r="J12" s="141">
        <v>100.9</v>
      </c>
      <c r="K12" s="141">
        <v>100.9</v>
      </c>
      <c r="L12" s="75"/>
      <c r="M12" s="75"/>
      <c r="N12" s="76"/>
      <c r="O12" s="76"/>
      <c r="P12" s="59"/>
      <c r="Q12" s="100" t="s">
        <v>26</v>
      </c>
    </row>
    <row r="13" spans="1:17" ht="144">
      <c r="A13" s="2">
        <v>5</v>
      </c>
      <c r="B13" s="3" t="s">
        <v>1112</v>
      </c>
      <c r="C13" s="79" t="s">
        <v>1113</v>
      </c>
      <c r="D13" s="3" t="s">
        <v>1114</v>
      </c>
      <c r="E13" s="3" t="s">
        <v>1115</v>
      </c>
      <c r="F13" s="3" t="s">
        <v>1116</v>
      </c>
      <c r="G13" s="3" t="s">
        <v>1039</v>
      </c>
      <c r="H13" s="3">
        <v>15944</v>
      </c>
      <c r="I13" s="59" t="s">
        <v>4</v>
      </c>
      <c r="J13" s="140">
        <v>205.5</v>
      </c>
      <c r="K13" s="140">
        <v>205.5</v>
      </c>
      <c r="L13" s="4"/>
      <c r="M13" s="4"/>
      <c r="N13" s="5"/>
      <c r="O13" s="5"/>
      <c r="P13" s="3"/>
      <c r="Q13" s="116" t="s">
        <v>60</v>
      </c>
    </row>
    <row r="14" spans="1:17" ht="144">
      <c r="A14" s="2">
        <v>6</v>
      </c>
      <c r="B14" s="3" t="s">
        <v>1117</v>
      </c>
      <c r="C14" s="99" t="s">
        <v>1118</v>
      </c>
      <c r="D14" s="3" t="s">
        <v>287</v>
      </c>
      <c r="E14" s="3" t="s">
        <v>1119</v>
      </c>
      <c r="F14" s="3" t="s">
        <v>240</v>
      </c>
      <c r="G14" s="3" t="s">
        <v>1039</v>
      </c>
      <c r="H14" s="3">
        <v>15923</v>
      </c>
      <c r="I14" s="57" t="s">
        <v>452</v>
      </c>
      <c r="J14" s="140">
        <v>84.9</v>
      </c>
      <c r="K14" s="140">
        <v>84.9</v>
      </c>
      <c r="L14" s="4"/>
      <c r="M14" s="4"/>
      <c r="N14" s="5"/>
      <c r="O14" s="5"/>
      <c r="P14" s="3"/>
      <c r="Q14" s="116" t="s">
        <v>59</v>
      </c>
    </row>
    <row r="15" spans="1:17" s="63" customFormat="1" ht="84">
      <c r="A15" s="60">
        <v>7</v>
      </c>
      <c r="B15" s="57" t="s">
        <v>1120</v>
      </c>
      <c r="C15" s="57" t="s">
        <v>1121</v>
      </c>
      <c r="D15" s="57" t="s">
        <v>1122</v>
      </c>
      <c r="E15" s="57" t="s">
        <v>189</v>
      </c>
      <c r="F15" s="57" t="s">
        <v>190</v>
      </c>
      <c r="G15" s="57" t="s">
        <v>1039</v>
      </c>
      <c r="H15" s="57">
        <v>15923</v>
      </c>
      <c r="I15" s="57" t="s">
        <v>647</v>
      </c>
      <c r="J15" s="142">
        <v>138.4</v>
      </c>
      <c r="K15" s="142">
        <v>138.4</v>
      </c>
      <c r="L15" s="61">
        <v>138.4</v>
      </c>
      <c r="M15" s="61" t="s">
        <v>1075</v>
      </c>
      <c r="N15" s="62">
        <v>553.6</v>
      </c>
      <c r="O15" s="62"/>
      <c r="P15" s="57" t="s">
        <v>1076</v>
      </c>
      <c r="Q15" s="111" t="s">
        <v>122</v>
      </c>
    </row>
    <row r="16" spans="1:17" s="86" customFormat="1" ht="117">
      <c r="A16" s="83">
        <v>8</v>
      </c>
      <c r="B16" s="82" t="s">
        <v>191</v>
      </c>
      <c r="C16" s="82" t="s">
        <v>192</v>
      </c>
      <c r="D16" s="82" t="s">
        <v>193</v>
      </c>
      <c r="E16" s="82" t="s">
        <v>194</v>
      </c>
      <c r="F16" s="82" t="s">
        <v>240</v>
      </c>
      <c r="G16" s="82" t="s">
        <v>1039</v>
      </c>
      <c r="H16" s="82">
        <v>15923</v>
      </c>
      <c r="I16" s="82" t="s">
        <v>196</v>
      </c>
      <c r="J16" s="143">
        <v>90.1</v>
      </c>
      <c r="K16" s="143">
        <v>90.1</v>
      </c>
      <c r="L16" s="84">
        <v>90.11</v>
      </c>
      <c r="M16" s="84"/>
      <c r="N16" s="85">
        <v>360.44</v>
      </c>
      <c r="O16" s="76"/>
      <c r="P16" s="82" t="s">
        <v>1076</v>
      </c>
      <c r="Q16" s="117" t="s">
        <v>123</v>
      </c>
    </row>
    <row r="17" spans="1:17" s="54" customFormat="1" ht="25.5">
      <c r="A17" s="53">
        <v>9</v>
      </c>
      <c r="B17" s="48" t="s">
        <v>197</v>
      </c>
      <c r="C17" s="48" t="s">
        <v>198</v>
      </c>
      <c r="D17" s="48" t="s">
        <v>199</v>
      </c>
      <c r="E17" s="48" t="s">
        <v>200</v>
      </c>
      <c r="F17" s="48" t="s">
        <v>1116</v>
      </c>
      <c r="G17" s="48" t="s">
        <v>1039</v>
      </c>
      <c r="H17" s="48" t="s">
        <v>201</v>
      </c>
      <c r="I17" s="69" t="s">
        <v>202</v>
      </c>
      <c r="J17" s="144"/>
      <c r="K17" s="144"/>
      <c r="L17" s="49"/>
      <c r="M17" s="49"/>
      <c r="N17" s="50"/>
      <c r="O17" s="50"/>
      <c r="P17" s="48"/>
      <c r="Q17" s="47" t="s">
        <v>997</v>
      </c>
    </row>
    <row r="18" spans="1:17" ht="153">
      <c r="A18" s="7">
        <v>10</v>
      </c>
      <c r="B18" s="3" t="s">
        <v>203</v>
      </c>
      <c r="C18" s="99" t="s">
        <v>204</v>
      </c>
      <c r="D18" s="3" t="s">
        <v>690</v>
      </c>
      <c r="E18" s="3" t="s">
        <v>205</v>
      </c>
      <c r="F18" s="3" t="s">
        <v>6</v>
      </c>
      <c r="G18" s="3" t="s">
        <v>1039</v>
      </c>
      <c r="H18" s="3">
        <v>15923</v>
      </c>
      <c r="I18" s="57" t="s">
        <v>343</v>
      </c>
      <c r="J18" s="140">
        <v>202.7</v>
      </c>
      <c r="K18" s="140">
        <v>202.7</v>
      </c>
      <c r="L18" s="4"/>
      <c r="M18" s="4"/>
      <c r="N18" s="5"/>
      <c r="O18" s="5"/>
      <c r="P18" s="3"/>
      <c r="Q18" s="116" t="s">
        <v>329</v>
      </c>
    </row>
    <row r="19" spans="1:17" ht="90">
      <c r="A19" s="74">
        <v>10.1</v>
      </c>
      <c r="B19" s="3" t="s">
        <v>281</v>
      </c>
      <c r="C19" s="99" t="s">
        <v>282</v>
      </c>
      <c r="D19" s="3" t="s">
        <v>1000</v>
      </c>
      <c r="E19" s="3" t="s">
        <v>283</v>
      </c>
      <c r="F19" s="3" t="s">
        <v>254</v>
      </c>
      <c r="G19" s="3" t="s">
        <v>1039</v>
      </c>
      <c r="H19" s="3">
        <v>15658</v>
      </c>
      <c r="I19" s="57" t="s">
        <v>1001</v>
      </c>
      <c r="J19" s="140">
        <v>80.5</v>
      </c>
      <c r="K19" s="140">
        <v>32.188</v>
      </c>
      <c r="L19" s="4">
        <v>32.188</v>
      </c>
      <c r="M19" s="4"/>
      <c r="N19" s="5">
        <f>12*L19</f>
        <v>386.25600000000003</v>
      </c>
      <c r="O19" s="5"/>
      <c r="P19" s="3"/>
      <c r="Q19" s="116" t="s">
        <v>229</v>
      </c>
    </row>
    <row r="20" spans="1:17" ht="38.25">
      <c r="A20" s="74">
        <v>10</v>
      </c>
      <c r="B20" s="3" t="s">
        <v>85</v>
      </c>
      <c r="C20" s="99" t="s">
        <v>546</v>
      </c>
      <c r="D20" s="3" t="s">
        <v>86</v>
      </c>
      <c r="E20" s="3" t="s">
        <v>87</v>
      </c>
      <c r="F20" s="3" t="s">
        <v>1116</v>
      </c>
      <c r="G20" s="3" t="s">
        <v>1039</v>
      </c>
      <c r="H20" s="3">
        <v>15944</v>
      </c>
      <c r="I20" s="57"/>
      <c r="J20" s="140"/>
      <c r="K20" s="140">
        <v>50</v>
      </c>
      <c r="L20" s="4"/>
      <c r="M20" s="4"/>
      <c r="N20" s="5"/>
      <c r="O20" s="5"/>
      <c r="P20" s="3"/>
      <c r="Q20" s="116" t="s">
        <v>88</v>
      </c>
    </row>
    <row r="21" spans="1:17" s="77" customFormat="1" ht="72">
      <c r="A21" s="74">
        <v>10.2</v>
      </c>
      <c r="B21" s="59" t="s">
        <v>284</v>
      </c>
      <c r="C21" s="59" t="s">
        <v>285</v>
      </c>
      <c r="D21" s="59" t="s">
        <v>327</v>
      </c>
      <c r="E21" s="59" t="s">
        <v>286</v>
      </c>
      <c r="F21" s="59" t="s">
        <v>254</v>
      </c>
      <c r="G21" s="59" t="s">
        <v>1039</v>
      </c>
      <c r="H21" s="59">
        <v>15658</v>
      </c>
      <c r="I21" s="112" t="s">
        <v>7</v>
      </c>
      <c r="J21" s="141">
        <v>85.5</v>
      </c>
      <c r="K21" s="141">
        <v>85.5</v>
      </c>
      <c r="L21" s="75">
        <v>85.5</v>
      </c>
      <c r="M21" s="75"/>
      <c r="N21" s="76">
        <v>342.3</v>
      </c>
      <c r="O21" s="76"/>
      <c r="P21" s="59" t="s">
        <v>1076</v>
      </c>
      <c r="Q21" s="130" t="s">
        <v>112</v>
      </c>
    </row>
    <row r="22" spans="1:17" s="77" customFormat="1" ht="63">
      <c r="A22" s="74">
        <v>11</v>
      </c>
      <c r="B22" s="59" t="s">
        <v>206</v>
      </c>
      <c r="C22" s="59" t="s">
        <v>1109</v>
      </c>
      <c r="D22" s="59" t="s">
        <v>207</v>
      </c>
      <c r="E22" s="59" t="s">
        <v>1111</v>
      </c>
      <c r="F22" s="59" t="s">
        <v>240</v>
      </c>
      <c r="G22" s="59" t="s">
        <v>1039</v>
      </c>
      <c r="H22" s="59">
        <v>15923</v>
      </c>
      <c r="I22" s="59"/>
      <c r="J22" s="141">
        <v>76.2</v>
      </c>
      <c r="K22" s="141">
        <v>76.2</v>
      </c>
      <c r="L22" s="75"/>
      <c r="M22" s="75"/>
      <c r="N22" s="76"/>
      <c r="O22" s="76"/>
      <c r="P22" s="59"/>
      <c r="Q22" s="100" t="s">
        <v>113</v>
      </c>
    </row>
    <row r="23" spans="1:17" s="77" customFormat="1" ht="90">
      <c r="A23" s="74">
        <v>11.1</v>
      </c>
      <c r="B23" s="59" t="s">
        <v>498</v>
      </c>
      <c r="C23" s="59" t="s">
        <v>1109</v>
      </c>
      <c r="D23" s="59" t="s">
        <v>499</v>
      </c>
      <c r="E23" s="59" t="s">
        <v>778</v>
      </c>
      <c r="F23" s="59" t="s">
        <v>240</v>
      </c>
      <c r="G23" s="59" t="s">
        <v>1039</v>
      </c>
      <c r="H23" s="59">
        <v>15923</v>
      </c>
      <c r="I23" s="59"/>
      <c r="J23" s="141">
        <v>1.8</v>
      </c>
      <c r="K23" s="141">
        <v>1.8</v>
      </c>
      <c r="L23" s="75"/>
      <c r="M23" s="75"/>
      <c r="N23" s="76"/>
      <c r="O23" s="76"/>
      <c r="P23" s="59"/>
      <c r="Q23" s="64" t="s">
        <v>344</v>
      </c>
    </row>
    <row r="24" spans="1:17" s="77" customFormat="1" ht="78.75">
      <c r="A24" s="74">
        <v>12</v>
      </c>
      <c r="B24" s="59" t="s">
        <v>208</v>
      </c>
      <c r="C24" s="59" t="s">
        <v>209</v>
      </c>
      <c r="D24" s="59" t="s">
        <v>210</v>
      </c>
      <c r="E24" s="59" t="s">
        <v>253</v>
      </c>
      <c r="F24" s="59" t="s">
        <v>254</v>
      </c>
      <c r="G24" s="59" t="s">
        <v>1039</v>
      </c>
      <c r="H24" s="59">
        <v>15658</v>
      </c>
      <c r="I24" s="59" t="s">
        <v>255</v>
      </c>
      <c r="J24" s="141">
        <v>76.37</v>
      </c>
      <c r="K24" s="141">
        <v>76.37</v>
      </c>
      <c r="L24" s="75">
        <v>76.37</v>
      </c>
      <c r="M24" s="75"/>
      <c r="N24" s="76">
        <v>305.48</v>
      </c>
      <c r="O24" s="76"/>
      <c r="P24" s="59" t="s">
        <v>1076</v>
      </c>
      <c r="Q24" s="64" t="s">
        <v>62</v>
      </c>
    </row>
    <row r="25" spans="1:17" s="86" customFormat="1" ht="56.25">
      <c r="A25" s="83">
        <v>12.1</v>
      </c>
      <c r="B25" s="82" t="s">
        <v>399</v>
      </c>
      <c r="C25" s="82" t="s">
        <v>209</v>
      </c>
      <c r="D25" s="82" t="s">
        <v>210</v>
      </c>
      <c r="E25" s="82" t="s">
        <v>253</v>
      </c>
      <c r="F25" s="82" t="s">
        <v>254</v>
      </c>
      <c r="G25" s="82" t="s">
        <v>1039</v>
      </c>
      <c r="H25" s="82">
        <v>15658</v>
      </c>
      <c r="I25" s="82" t="s">
        <v>255</v>
      </c>
      <c r="J25" s="143">
        <v>36.508</v>
      </c>
      <c r="K25" s="143">
        <v>36.508</v>
      </c>
      <c r="L25" s="84">
        <v>36.508</v>
      </c>
      <c r="M25" s="84"/>
      <c r="N25" s="85">
        <v>146.33</v>
      </c>
      <c r="O25" s="85"/>
      <c r="P25" s="82" t="s">
        <v>1076</v>
      </c>
      <c r="Q25" s="65" t="s">
        <v>53</v>
      </c>
    </row>
    <row r="26" spans="1:17" s="86" customFormat="1" ht="22.5">
      <c r="A26" s="102">
        <v>13</v>
      </c>
      <c r="B26" s="103" t="s">
        <v>156</v>
      </c>
      <c r="C26" s="103" t="s">
        <v>157</v>
      </c>
      <c r="D26" s="103" t="s">
        <v>158</v>
      </c>
      <c r="E26" s="104" t="s">
        <v>159</v>
      </c>
      <c r="F26" s="104" t="s">
        <v>160</v>
      </c>
      <c r="G26" s="104" t="s">
        <v>1039</v>
      </c>
      <c r="H26" s="104">
        <v>19047</v>
      </c>
      <c r="I26" s="104" t="s">
        <v>161</v>
      </c>
      <c r="J26" s="145" t="s">
        <v>1075</v>
      </c>
      <c r="K26" s="145" t="s">
        <v>1075</v>
      </c>
      <c r="L26" s="105"/>
      <c r="M26" s="105"/>
      <c r="N26" s="106"/>
      <c r="O26" s="106"/>
      <c r="P26" s="104"/>
      <c r="Q26" s="107" t="s">
        <v>400</v>
      </c>
    </row>
    <row r="27" spans="1:17" s="86" customFormat="1" ht="22.5">
      <c r="A27" s="102">
        <v>14</v>
      </c>
      <c r="B27" s="103" t="s">
        <v>256</v>
      </c>
      <c r="C27" s="103" t="s">
        <v>1121</v>
      </c>
      <c r="D27" s="103" t="s">
        <v>257</v>
      </c>
      <c r="E27" s="104" t="s">
        <v>258</v>
      </c>
      <c r="F27" s="104" t="s">
        <v>240</v>
      </c>
      <c r="G27" s="104" t="s">
        <v>1039</v>
      </c>
      <c r="H27" s="104">
        <v>15923</v>
      </c>
      <c r="I27" s="104" t="s">
        <v>259</v>
      </c>
      <c r="J27" s="145"/>
      <c r="K27" s="145"/>
      <c r="L27" s="105"/>
      <c r="M27" s="105"/>
      <c r="N27" s="106"/>
      <c r="O27" s="106"/>
      <c r="P27" s="104"/>
      <c r="Q27" s="107" t="s">
        <v>401</v>
      </c>
    </row>
    <row r="28" spans="1:17" s="91" customFormat="1" ht="36">
      <c r="A28" s="87">
        <v>15</v>
      </c>
      <c r="B28" s="88" t="s">
        <v>411</v>
      </c>
      <c r="C28" s="88" t="s">
        <v>1121</v>
      </c>
      <c r="D28" s="88" t="s">
        <v>598</v>
      </c>
      <c r="E28" s="88" t="s">
        <v>599</v>
      </c>
      <c r="F28" s="88" t="s">
        <v>240</v>
      </c>
      <c r="G28" s="88" t="s">
        <v>1039</v>
      </c>
      <c r="H28" s="88">
        <v>15923</v>
      </c>
      <c r="I28" s="88" t="s">
        <v>600</v>
      </c>
      <c r="J28" s="146">
        <v>154.52</v>
      </c>
      <c r="K28" s="146">
        <v>154.52</v>
      </c>
      <c r="L28" s="89">
        <v>154.52</v>
      </c>
      <c r="M28" s="89"/>
      <c r="N28" s="90">
        <v>619</v>
      </c>
      <c r="O28" s="90"/>
      <c r="P28" s="88" t="s">
        <v>1076</v>
      </c>
      <c r="Q28" s="131" t="s">
        <v>1104</v>
      </c>
    </row>
    <row r="29" spans="1:17" s="86" customFormat="1" ht="33.75">
      <c r="A29" s="83">
        <v>15.1</v>
      </c>
      <c r="B29" s="82" t="s">
        <v>407</v>
      </c>
      <c r="C29" s="82" t="s">
        <v>405</v>
      </c>
      <c r="D29" s="82" t="s">
        <v>406</v>
      </c>
      <c r="E29" s="82" t="s">
        <v>408</v>
      </c>
      <c r="F29" s="82" t="s">
        <v>240</v>
      </c>
      <c r="G29" s="82" t="s">
        <v>1039</v>
      </c>
      <c r="H29" s="82">
        <v>15923</v>
      </c>
      <c r="I29" s="82" t="s">
        <v>409</v>
      </c>
      <c r="J29" s="143">
        <v>18.114</v>
      </c>
      <c r="K29" s="143">
        <v>18.114</v>
      </c>
      <c r="L29" s="84">
        <v>18.114</v>
      </c>
      <c r="M29" s="84"/>
      <c r="N29" s="85">
        <v>72.46</v>
      </c>
      <c r="O29" s="85"/>
      <c r="P29" s="82" t="s">
        <v>1076</v>
      </c>
      <c r="Q29" s="117" t="s">
        <v>1105</v>
      </c>
    </row>
    <row r="30" spans="1:17" s="86" customFormat="1" ht="22.5">
      <c r="A30" s="83">
        <v>15.2</v>
      </c>
      <c r="B30" s="82" t="s">
        <v>410</v>
      </c>
      <c r="C30" s="82" t="s">
        <v>412</v>
      </c>
      <c r="D30" s="82" t="s">
        <v>413</v>
      </c>
      <c r="E30" s="82" t="s">
        <v>414</v>
      </c>
      <c r="F30" s="82" t="s">
        <v>240</v>
      </c>
      <c r="G30" s="82" t="s">
        <v>1039</v>
      </c>
      <c r="H30" s="82">
        <v>15923</v>
      </c>
      <c r="I30" s="82" t="s">
        <v>990</v>
      </c>
      <c r="J30" s="143">
        <v>18.858</v>
      </c>
      <c r="K30" s="143">
        <v>18.858</v>
      </c>
      <c r="L30" s="84">
        <v>18.858</v>
      </c>
      <c r="M30" s="84"/>
      <c r="N30" s="85">
        <v>75.43</v>
      </c>
      <c r="O30" s="85"/>
      <c r="P30" s="82" t="s">
        <v>1076</v>
      </c>
      <c r="Q30" s="117" t="s">
        <v>1105</v>
      </c>
    </row>
    <row r="31" spans="1:17" s="86" customFormat="1" ht="22.5">
      <c r="A31" s="83">
        <v>15.3</v>
      </c>
      <c r="B31" s="82" t="s">
        <v>260</v>
      </c>
      <c r="C31" s="82" t="s">
        <v>261</v>
      </c>
      <c r="D31" s="82" t="s">
        <v>262</v>
      </c>
      <c r="E31" s="82" t="s">
        <v>263</v>
      </c>
      <c r="F31" s="82" t="s">
        <v>240</v>
      </c>
      <c r="G31" s="82" t="s">
        <v>1039</v>
      </c>
      <c r="H31" s="82">
        <v>15923</v>
      </c>
      <c r="I31" s="82" t="s">
        <v>264</v>
      </c>
      <c r="J31" s="143">
        <v>10.089</v>
      </c>
      <c r="K31" s="143">
        <v>10.089</v>
      </c>
      <c r="L31" s="84">
        <v>10.089</v>
      </c>
      <c r="M31" s="84"/>
      <c r="N31" s="85">
        <v>40.36</v>
      </c>
      <c r="O31" s="85"/>
      <c r="P31" s="82" t="s">
        <v>1076</v>
      </c>
      <c r="Q31" s="117" t="s">
        <v>1106</v>
      </c>
    </row>
    <row r="32" spans="1:17" s="86" customFormat="1" ht="22.5">
      <c r="A32" s="83">
        <v>15.4</v>
      </c>
      <c r="B32" s="82" t="s">
        <v>265</v>
      </c>
      <c r="C32" s="82" t="s">
        <v>266</v>
      </c>
      <c r="D32" s="82" t="s">
        <v>267</v>
      </c>
      <c r="E32" s="132" t="s">
        <v>268</v>
      </c>
      <c r="F32" s="82" t="s">
        <v>240</v>
      </c>
      <c r="G32" s="82" t="s">
        <v>1039</v>
      </c>
      <c r="H32" s="82">
        <v>15923</v>
      </c>
      <c r="I32" s="82" t="s">
        <v>269</v>
      </c>
      <c r="J32" s="143">
        <v>8.419</v>
      </c>
      <c r="K32" s="143">
        <v>8.419</v>
      </c>
      <c r="L32" s="84">
        <v>8.419</v>
      </c>
      <c r="M32" s="84"/>
      <c r="N32" s="85">
        <v>33.68</v>
      </c>
      <c r="O32" s="85"/>
      <c r="P32" s="82" t="s">
        <v>1076</v>
      </c>
      <c r="Q32" s="117" t="s">
        <v>1106</v>
      </c>
    </row>
    <row r="33" spans="1:17" s="86" customFormat="1" ht="22.5">
      <c r="A33" s="102">
        <v>16</v>
      </c>
      <c r="B33" s="108" t="s">
        <v>601</v>
      </c>
      <c r="C33" s="108" t="s">
        <v>602</v>
      </c>
      <c r="D33" s="108" t="s">
        <v>777</v>
      </c>
      <c r="E33" s="108" t="s">
        <v>245</v>
      </c>
      <c r="F33" s="108" t="s">
        <v>240</v>
      </c>
      <c r="G33" s="108" t="s">
        <v>1039</v>
      </c>
      <c r="H33" s="108">
        <v>15923</v>
      </c>
      <c r="I33" s="108" t="s">
        <v>246</v>
      </c>
      <c r="J33" s="147" t="s">
        <v>1075</v>
      </c>
      <c r="K33" s="147" t="s">
        <v>1075</v>
      </c>
      <c r="L33" s="109"/>
      <c r="M33" s="109"/>
      <c r="N33" s="110"/>
      <c r="O33" s="110"/>
      <c r="P33" s="108"/>
      <c r="Q33" s="107" t="s">
        <v>404</v>
      </c>
    </row>
    <row r="34" spans="1:17" s="96" customFormat="1" ht="72">
      <c r="A34" s="92">
        <v>17</v>
      </c>
      <c r="B34" s="93" t="s">
        <v>247</v>
      </c>
      <c r="C34" s="93" t="s">
        <v>248</v>
      </c>
      <c r="D34" s="93" t="s">
        <v>249</v>
      </c>
      <c r="E34" s="93" t="s">
        <v>250</v>
      </c>
      <c r="F34" s="93" t="s">
        <v>1043</v>
      </c>
      <c r="G34" s="93" t="s">
        <v>1039</v>
      </c>
      <c r="H34" s="93">
        <v>15601</v>
      </c>
      <c r="I34" s="93" t="s">
        <v>251</v>
      </c>
      <c r="J34" s="148">
        <v>155.53</v>
      </c>
      <c r="K34" s="148">
        <v>155.53</v>
      </c>
      <c r="L34" s="94">
        <v>155.53</v>
      </c>
      <c r="M34" s="94" t="s">
        <v>1075</v>
      </c>
      <c r="N34" s="95">
        <v>622.12</v>
      </c>
      <c r="O34" s="95" t="s">
        <v>1075</v>
      </c>
      <c r="P34" s="93" t="s">
        <v>1076</v>
      </c>
      <c r="Q34" s="133" t="s">
        <v>1107</v>
      </c>
    </row>
    <row r="35" spans="1:17" s="77" customFormat="1" ht="99">
      <c r="A35" s="74">
        <v>18</v>
      </c>
      <c r="B35" s="59" t="s">
        <v>252</v>
      </c>
      <c r="C35" s="59" t="s">
        <v>532</v>
      </c>
      <c r="D35" s="101" t="s">
        <v>989</v>
      </c>
      <c r="E35" s="59" t="s">
        <v>533</v>
      </c>
      <c r="F35" s="59" t="s">
        <v>1054</v>
      </c>
      <c r="G35" s="59" t="s">
        <v>1039</v>
      </c>
      <c r="H35" s="59">
        <v>15218</v>
      </c>
      <c r="I35" s="59" t="s">
        <v>534</v>
      </c>
      <c r="J35" s="141">
        <v>175</v>
      </c>
      <c r="K35" s="141">
        <v>175</v>
      </c>
      <c r="L35" s="75">
        <v>175</v>
      </c>
      <c r="M35" s="75"/>
      <c r="N35" s="76">
        <v>2625</v>
      </c>
      <c r="O35" s="76"/>
      <c r="P35" s="59" t="s">
        <v>1076</v>
      </c>
      <c r="Q35" s="111" t="s">
        <v>984</v>
      </c>
    </row>
    <row r="36" spans="1:17" s="77" customFormat="1" ht="27">
      <c r="A36" s="78">
        <v>19</v>
      </c>
      <c r="B36" s="59" t="s">
        <v>535</v>
      </c>
      <c r="C36" s="59" t="s">
        <v>536</v>
      </c>
      <c r="D36" s="59" t="s">
        <v>153</v>
      </c>
      <c r="E36" s="59" t="s">
        <v>154</v>
      </c>
      <c r="F36" s="59" t="s">
        <v>254</v>
      </c>
      <c r="G36" s="59" t="s">
        <v>1039</v>
      </c>
      <c r="H36" s="59">
        <v>15658</v>
      </c>
      <c r="I36" s="59" t="s">
        <v>155</v>
      </c>
      <c r="J36" s="141">
        <v>45.31</v>
      </c>
      <c r="K36" s="141">
        <v>45.31</v>
      </c>
      <c r="L36" s="75">
        <v>45.31</v>
      </c>
      <c r="M36" s="75"/>
      <c r="N36" s="76">
        <v>181.24</v>
      </c>
      <c r="O36" s="76"/>
      <c r="P36" s="59" t="s">
        <v>1076</v>
      </c>
      <c r="Q36" s="111" t="s">
        <v>985</v>
      </c>
    </row>
    <row r="37" spans="1:17" s="77" customFormat="1" ht="27">
      <c r="A37" s="78">
        <v>20</v>
      </c>
      <c r="B37" s="59" t="s">
        <v>749</v>
      </c>
      <c r="C37" s="59" t="s">
        <v>750</v>
      </c>
      <c r="D37" s="59" t="s">
        <v>751</v>
      </c>
      <c r="E37" s="59" t="s">
        <v>752</v>
      </c>
      <c r="F37" s="59" t="s">
        <v>240</v>
      </c>
      <c r="G37" s="59" t="s">
        <v>1039</v>
      </c>
      <c r="H37" s="59">
        <v>15923</v>
      </c>
      <c r="I37" s="59" t="s">
        <v>753</v>
      </c>
      <c r="J37" s="141">
        <v>16.558</v>
      </c>
      <c r="K37" s="141">
        <v>16.558</v>
      </c>
      <c r="L37" s="75">
        <v>16.558</v>
      </c>
      <c r="M37" s="75"/>
      <c r="N37" s="76">
        <v>66.2</v>
      </c>
      <c r="O37" s="76"/>
      <c r="P37" s="59" t="s">
        <v>1076</v>
      </c>
      <c r="Q37" s="111" t="s">
        <v>986</v>
      </c>
    </row>
    <row r="38" spans="1:17" s="77" customFormat="1" ht="33.75">
      <c r="A38" s="78">
        <v>21</v>
      </c>
      <c r="B38" s="59" t="s">
        <v>754</v>
      </c>
      <c r="C38" s="59" t="s">
        <v>755</v>
      </c>
      <c r="D38" s="112" t="s">
        <v>756</v>
      </c>
      <c r="E38" s="59" t="s">
        <v>380</v>
      </c>
      <c r="F38" s="59" t="s">
        <v>240</v>
      </c>
      <c r="G38" s="59" t="s">
        <v>1039</v>
      </c>
      <c r="H38" s="59">
        <v>15923</v>
      </c>
      <c r="I38" s="59" t="s">
        <v>381</v>
      </c>
      <c r="J38" s="141">
        <v>13.6</v>
      </c>
      <c r="K38" s="141">
        <v>13.6</v>
      </c>
      <c r="L38" s="75">
        <v>13.6</v>
      </c>
      <c r="M38" s="75"/>
      <c r="N38" s="76">
        <v>54.4</v>
      </c>
      <c r="O38" s="76"/>
      <c r="P38" s="59" t="s">
        <v>1076</v>
      </c>
      <c r="Q38" s="111" t="s">
        <v>987</v>
      </c>
    </row>
    <row r="39" spans="1:17" s="77" customFormat="1" ht="27">
      <c r="A39" s="78">
        <v>22</v>
      </c>
      <c r="B39" s="59" t="s">
        <v>382</v>
      </c>
      <c r="C39" s="59" t="s">
        <v>565</v>
      </c>
      <c r="D39" s="59" t="s">
        <v>383</v>
      </c>
      <c r="E39" s="59" t="s">
        <v>384</v>
      </c>
      <c r="F39" s="59" t="s">
        <v>240</v>
      </c>
      <c r="G39" s="59" t="s">
        <v>1039</v>
      </c>
      <c r="H39" s="59">
        <v>15923</v>
      </c>
      <c r="I39" s="59" t="s">
        <v>990</v>
      </c>
      <c r="J39" s="141">
        <v>18.6</v>
      </c>
      <c r="K39" s="141">
        <v>18.6</v>
      </c>
      <c r="L39" s="75">
        <v>18.6</v>
      </c>
      <c r="M39" s="75"/>
      <c r="N39" s="76">
        <v>74.4</v>
      </c>
      <c r="O39" s="76"/>
      <c r="P39" s="59" t="s">
        <v>1076</v>
      </c>
      <c r="Q39" s="111" t="s">
        <v>986</v>
      </c>
    </row>
    <row r="40" spans="1:17" s="77" customFormat="1" ht="54">
      <c r="A40" s="78">
        <v>23</v>
      </c>
      <c r="B40" s="59" t="s">
        <v>385</v>
      </c>
      <c r="C40" s="59" t="s">
        <v>386</v>
      </c>
      <c r="D40" s="59" t="s">
        <v>612</v>
      </c>
      <c r="E40" s="59" t="s">
        <v>609</v>
      </c>
      <c r="F40" s="59" t="s">
        <v>610</v>
      </c>
      <c r="G40" s="59" t="s">
        <v>1039</v>
      </c>
      <c r="H40" s="59">
        <v>17557</v>
      </c>
      <c r="I40" s="59" t="s">
        <v>611</v>
      </c>
      <c r="J40" s="141">
        <v>74.5</v>
      </c>
      <c r="K40" s="141">
        <v>74.5</v>
      </c>
      <c r="L40" s="75">
        <v>74.5</v>
      </c>
      <c r="M40" s="75" t="s">
        <v>1075</v>
      </c>
      <c r="N40" s="76">
        <v>298</v>
      </c>
      <c r="O40" s="76" t="s">
        <v>1075</v>
      </c>
      <c r="P40" s="59" t="s">
        <v>1076</v>
      </c>
      <c r="Q40" s="111" t="s">
        <v>244</v>
      </c>
    </row>
    <row r="41" spans="1:17" s="77" customFormat="1" ht="72">
      <c r="A41" s="78">
        <v>24</v>
      </c>
      <c r="B41" s="59" t="s">
        <v>613</v>
      </c>
      <c r="C41" s="79" t="s">
        <v>565</v>
      </c>
      <c r="D41" s="59" t="s">
        <v>614</v>
      </c>
      <c r="E41" s="59" t="s">
        <v>615</v>
      </c>
      <c r="F41" s="59" t="s">
        <v>1116</v>
      </c>
      <c r="G41" s="59" t="s">
        <v>1039</v>
      </c>
      <c r="H41" s="59">
        <v>15944</v>
      </c>
      <c r="I41" s="59" t="s">
        <v>990</v>
      </c>
      <c r="J41" s="141">
        <v>13.446</v>
      </c>
      <c r="K41" s="141">
        <v>13.446</v>
      </c>
      <c r="L41" s="75"/>
      <c r="M41" s="75"/>
      <c r="N41" s="76"/>
      <c r="O41" s="76"/>
      <c r="P41" s="59"/>
      <c r="Q41" s="100" t="s">
        <v>823</v>
      </c>
    </row>
    <row r="42" spans="1:17" s="77" customFormat="1" ht="22.5">
      <c r="A42" s="78">
        <v>25</v>
      </c>
      <c r="B42" s="59" t="s">
        <v>816</v>
      </c>
      <c r="C42" s="59" t="s">
        <v>631</v>
      </c>
      <c r="D42" s="59" t="s">
        <v>632</v>
      </c>
      <c r="E42" s="59" t="s">
        <v>634</v>
      </c>
      <c r="F42" s="59" t="s">
        <v>254</v>
      </c>
      <c r="G42" s="59" t="s">
        <v>1039</v>
      </c>
      <c r="H42" s="59">
        <v>15923</v>
      </c>
      <c r="I42" s="59"/>
      <c r="J42" s="141">
        <v>22.68</v>
      </c>
      <c r="K42" s="141">
        <v>0</v>
      </c>
      <c r="L42" s="75"/>
      <c r="M42" s="75"/>
      <c r="N42" s="76"/>
      <c r="O42" s="76"/>
      <c r="P42" s="59"/>
      <c r="Q42" s="64" t="s">
        <v>635</v>
      </c>
    </row>
    <row r="43" spans="1:17" s="77" customFormat="1" ht="135">
      <c r="A43" s="78">
        <v>25</v>
      </c>
      <c r="B43" s="59" t="s">
        <v>633</v>
      </c>
      <c r="C43" s="125" t="s">
        <v>616</v>
      </c>
      <c r="D43" s="59" t="s">
        <v>617</v>
      </c>
      <c r="E43" s="59" t="s">
        <v>618</v>
      </c>
      <c r="F43" s="59" t="s">
        <v>254</v>
      </c>
      <c r="G43" s="59" t="s">
        <v>1039</v>
      </c>
      <c r="H43" s="59">
        <v>15658</v>
      </c>
      <c r="I43" s="59" t="s">
        <v>630</v>
      </c>
      <c r="J43" s="141">
        <v>0</v>
      </c>
      <c r="K43" s="141">
        <v>22.68</v>
      </c>
      <c r="L43" s="75"/>
      <c r="M43" s="75"/>
      <c r="N43" s="76"/>
      <c r="O43" s="76"/>
      <c r="P43" s="59"/>
      <c r="Q43" s="100" t="s">
        <v>592</v>
      </c>
    </row>
    <row r="44" spans="1:17" s="77" customFormat="1" ht="36">
      <c r="A44" s="78">
        <v>26</v>
      </c>
      <c r="B44" s="59" t="s">
        <v>619</v>
      </c>
      <c r="C44" s="59" t="s">
        <v>620</v>
      </c>
      <c r="D44" s="59" t="s">
        <v>621</v>
      </c>
      <c r="E44" s="59" t="s">
        <v>622</v>
      </c>
      <c r="F44" s="59" t="s">
        <v>254</v>
      </c>
      <c r="G44" s="59" t="s">
        <v>1039</v>
      </c>
      <c r="H44" s="59">
        <v>15658</v>
      </c>
      <c r="I44" s="59"/>
      <c r="J44" s="141">
        <v>33.84</v>
      </c>
      <c r="K44" s="141">
        <v>33.84</v>
      </c>
      <c r="L44" s="75">
        <v>33.84</v>
      </c>
      <c r="M44" s="75"/>
      <c r="N44" s="76">
        <v>135.36</v>
      </c>
      <c r="O44" s="76"/>
      <c r="P44" s="59" t="s">
        <v>1076</v>
      </c>
      <c r="Q44" s="111" t="s">
        <v>103</v>
      </c>
    </row>
    <row r="45" spans="1:17" ht="144">
      <c r="A45" s="2">
        <v>27</v>
      </c>
      <c r="B45" s="3" t="s">
        <v>623</v>
      </c>
      <c r="C45" s="125" t="s">
        <v>624</v>
      </c>
      <c r="D45" s="3" t="s">
        <v>1036</v>
      </c>
      <c r="E45" s="3" t="s">
        <v>625</v>
      </c>
      <c r="F45" s="3" t="s">
        <v>254</v>
      </c>
      <c r="G45" s="3" t="s">
        <v>1039</v>
      </c>
      <c r="H45" s="3">
        <v>15658</v>
      </c>
      <c r="I45" s="57" t="s">
        <v>626</v>
      </c>
      <c r="J45" s="140">
        <v>88.596</v>
      </c>
      <c r="K45" s="140">
        <v>88.596</v>
      </c>
      <c r="L45" s="4"/>
      <c r="M45" s="4"/>
      <c r="N45" s="5"/>
      <c r="O45" s="5"/>
      <c r="P45" s="3"/>
      <c r="Q45" s="116" t="s">
        <v>526</v>
      </c>
    </row>
    <row r="46" spans="1:17" s="77" customFormat="1" ht="45">
      <c r="A46" s="78">
        <v>28</v>
      </c>
      <c r="B46" s="59" t="s">
        <v>627</v>
      </c>
      <c r="C46" s="59" t="s">
        <v>628</v>
      </c>
      <c r="D46" s="59" t="s">
        <v>50</v>
      </c>
      <c r="E46" s="59" t="s">
        <v>629</v>
      </c>
      <c r="F46" s="59" t="s">
        <v>254</v>
      </c>
      <c r="G46" s="59" t="s">
        <v>1039</v>
      </c>
      <c r="H46" s="59">
        <v>15658</v>
      </c>
      <c r="I46" s="59" t="s">
        <v>573</v>
      </c>
      <c r="J46" s="141">
        <v>92.845</v>
      </c>
      <c r="K46" s="141">
        <v>92.845</v>
      </c>
      <c r="L46" s="75">
        <v>92.845</v>
      </c>
      <c r="M46" s="75"/>
      <c r="N46" s="76">
        <v>371.38</v>
      </c>
      <c r="O46" s="76"/>
      <c r="P46" s="59" t="s">
        <v>1076</v>
      </c>
      <c r="Q46" s="111" t="s">
        <v>166</v>
      </c>
    </row>
    <row r="47" spans="1:17" s="63" customFormat="1" ht="108">
      <c r="A47" s="60">
        <v>29</v>
      </c>
      <c r="B47" s="57" t="s">
        <v>577</v>
      </c>
      <c r="C47" s="57" t="s">
        <v>578</v>
      </c>
      <c r="D47" s="57" t="s">
        <v>163</v>
      </c>
      <c r="E47" s="57" t="s">
        <v>579</v>
      </c>
      <c r="F47" s="57" t="s">
        <v>970</v>
      </c>
      <c r="G47" s="57" t="s">
        <v>1039</v>
      </c>
      <c r="H47" s="57">
        <v>15650</v>
      </c>
      <c r="I47" s="57" t="s">
        <v>49</v>
      </c>
      <c r="J47" s="142">
        <v>67.6</v>
      </c>
      <c r="K47" s="142">
        <v>22.53</v>
      </c>
      <c r="L47" s="61">
        <v>22.53</v>
      </c>
      <c r="M47" s="61"/>
      <c r="N47" s="62">
        <v>270.4</v>
      </c>
      <c r="O47" s="62"/>
      <c r="P47" s="57" t="s">
        <v>1076</v>
      </c>
      <c r="Q47" s="111" t="s">
        <v>102</v>
      </c>
    </row>
    <row r="48" spans="1:17" s="81" customFormat="1" ht="101.25">
      <c r="A48" s="60">
        <v>29</v>
      </c>
      <c r="B48" s="59" t="s">
        <v>577</v>
      </c>
      <c r="C48" s="136" t="s">
        <v>443</v>
      </c>
      <c r="D48" s="59" t="s">
        <v>444</v>
      </c>
      <c r="E48" s="59" t="s">
        <v>445</v>
      </c>
      <c r="F48" s="59" t="s">
        <v>446</v>
      </c>
      <c r="G48" s="59" t="s">
        <v>447</v>
      </c>
      <c r="H48" s="59">
        <v>29418</v>
      </c>
      <c r="I48" s="59" t="s">
        <v>448</v>
      </c>
      <c r="J48" s="141">
        <v>0</v>
      </c>
      <c r="K48" s="141">
        <v>22.53</v>
      </c>
      <c r="L48" s="141">
        <f>K48</f>
        <v>22.53</v>
      </c>
      <c r="M48" s="75"/>
      <c r="N48" s="76">
        <f>L48*12</f>
        <v>270.36</v>
      </c>
      <c r="O48" s="80"/>
      <c r="P48" s="79"/>
      <c r="Q48" s="64" t="s">
        <v>982</v>
      </c>
    </row>
    <row r="49" spans="1:17" s="77" customFormat="1" ht="27">
      <c r="A49" s="78">
        <v>29</v>
      </c>
      <c r="B49" s="59" t="s">
        <v>577</v>
      </c>
      <c r="C49" s="59" t="s">
        <v>449</v>
      </c>
      <c r="D49" s="59" t="s">
        <v>450</v>
      </c>
      <c r="E49" s="112" t="s">
        <v>579</v>
      </c>
      <c r="F49" s="59" t="s">
        <v>970</v>
      </c>
      <c r="G49" s="59" t="s">
        <v>1039</v>
      </c>
      <c r="H49" s="59">
        <v>15650</v>
      </c>
      <c r="I49" s="59" t="s">
        <v>451</v>
      </c>
      <c r="J49" s="141">
        <v>0</v>
      </c>
      <c r="K49" s="141">
        <v>22.53</v>
      </c>
      <c r="L49" s="75">
        <v>22.53</v>
      </c>
      <c r="N49" s="97">
        <v>270.04</v>
      </c>
      <c r="O49" s="76"/>
      <c r="P49" s="59" t="s">
        <v>1076</v>
      </c>
      <c r="Q49" s="111" t="s">
        <v>700</v>
      </c>
    </row>
    <row r="50" spans="1:17" ht="135">
      <c r="A50" s="2">
        <v>30</v>
      </c>
      <c r="B50" s="3" t="s">
        <v>580</v>
      </c>
      <c r="C50" s="125" t="s">
        <v>581</v>
      </c>
      <c r="D50" s="3" t="s">
        <v>582</v>
      </c>
      <c r="E50" s="3" t="s">
        <v>583</v>
      </c>
      <c r="F50" s="3" t="s">
        <v>725</v>
      </c>
      <c r="G50" s="3" t="s">
        <v>1039</v>
      </c>
      <c r="H50" s="3">
        <v>15037</v>
      </c>
      <c r="I50" s="57" t="s">
        <v>8</v>
      </c>
      <c r="J50" s="140">
        <v>35.17</v>
      </c>
      <c r="K50" s="140">
        <v>35.17</v>
      </c>
      <c r="L50" s="4"/>
      <c r="M50" s="4"/>
      <c r="N50" s="5"/>
      <c r="O50" s="5"/>
      <c r="P50" s="3"/>
      <c r="Q50" s="116" t="s">
        <v>61</v>
      </c>
    </row>
    <row r="51" spans="1:17" ht="81">
      <c r="A51" s="2">
        <v>31</v>
      </c>
      <c r="B51" s="3" t="s">
        <v>820</v>
      </c>
      <c r="C51" s="125" t="s">
        <v>828</v>
      </c>
      <c r="D51" s="3" t="s">
        <v>829</v>
      </c>
      <c r="E51" s="3" t="s">
        <v>830</v>
      </c>
      <c r="F51" s="3" t="s">
        <v>831</v>
      </c>
      <c r="G51" s="3" t="s">
        <v>1039</v>
      </c>
      <c r="H51" s="3">
        <v>16201</v>
      </c>
      <c r="I51" s="57" t="s">
        <v>9</v>
      </c>
      <c r="J51" s="140">
        <v>110.93</v>
      </c>
      <c r="K51" s="140">
        <v>110.93</v>
      </c>
      <c r="L51" s="4"/>
      <c r="M51" s="4"/>
      <c r="N51" s="5"/>
      <c r="O51" s="5"/>
      <c r="P51" s="3"/>
      <c r="Q51" s="116" t="s">
        <v>824</v>
      </c>
    </row>
    <row r="52" spans="1:17" s="77" customFormat="1" ht="153">
      <c r="A52" s="78">
        <v>32</v>
      </c>
      <c r="B52" s="59" t="s">
        <v>636</v>
      </c>
      <c r="C52" s="59" t="s">
        <v>638</v>
      </c>
      <c r="D52" s="59" t="s">
        <v>639</v>
      </c>
      <c r="E52" s="59" t="s">
        <v>637</v>
      </c>
      <c r="F52" s="59" t="s">
        <v>640</v>
      </c>
      <c r="G52" s="59" t="s">
        <v>641</v>
      </c>
      <c r="H52" s="59">
        <v>22204</v>
      </c>
      <c r="I52" s="59" t="s">
        <v>475</v>
      </c>
      <c r="J52" s="141">
        <v>116.29</v>
      </c>
      <c r="K52" s="141">
        <v>116.29</v>
      </c>
      <c r="L52" s="75">
        <v>116.29</v>
      </c>
      <c r="M52" s="75"/>
      <c r="N52" s="76">
        <v>930.32</v>
      </c>
      <c r="O52" s="76"/>
      <c r="P52" s="59" t="s">
        <v>1076</v>
      </c>
      <c r="Q52" s="113" t="s">
        <v>541</v>
      </c>
    </row>
    <row r="53" spans="1:17" ht="54">
      <c r="A53" s="2">
        <v>33</v>
      </c>
      <c r="B53" s="3" t="s">
        <v>642</v>
      </c>
      <c r="C53" s="125" t="s">
        <v>643</v>
      </c>
      <c r="D53" s="3" t="s">
        <v>644</v>
      </c>
      <c r="E53" s="3" t="s">
        <v>368</v>
      </c>
      <c r="F53" s="3" t="s">
        <v>254</v>
      </c>
      <c r="G53" s="3" t="s">
        <v>1039</v>
      </c>
      <c r="H53" s="3">
        <v>15658</v>
      </c>
      <c r="I53" s="57"/>
      <c r="J53" s="140">
        <v>10.1</v>
      </c>
      <c r="K53" s="140">
        <v>10.1</v>
      </c>
      <c r="L53" s="4"/>
      <c r="M53" s="4"/>
      <c r="N53" s="5"/>
      <c r="O53" s="5"/>
      <c r="P53" s="3"/>
      <c r="Q53" s="116" t="s">
        <v>594</v>
      </c>
    </row>
    <row r="54" spans="1:17" s="63" customFormat="1" ht="54">
      <c r="A54" s="60">
        <v>34</v>
      </c>
      <c r="B54" s="57" t="s">
        <v>653</v>
      </c>
      <c r="C54" s="57" t="s">
        <v>654</v>
      </c>
      <c r="D54" s="112" t="s">
        <v>671</v>
      </c>
      <c r="E54" s="57" t="s">
        <v>655</v>
      </c>
      <c r="F54" s="57" t="s">
        <v>254</v>
      </c>
      <c r="G54" s="57" t="s">
        <v>1039</v>
      </c>
      <c r="H54" s="57">
        <v>15658</v>
      </c>
      <c r="I54" s="112" t="s">
        <v>211</v>
      </c>
      <c r="J54" s="142">
        <v>40</v>
      </c>
      <c r="K54" s="142">
        <v>40</v>
      </c>
      <c r="L54" s="61">
        <v>40</v>
      </c>
      <c r="M54" s="61"/>
      <c r="N54" s="62">
        <v>160</v>
      </c>
      <c r="O54" s="62"/>
      <c r="P54" s="57" t="s">
        <v>1076</v>
      </c>
      <c r="Q54" s="111" t="s">
        <v>1009</v>
      </c>
    </row>
    <row r="55" spans="1:17" ht="33.75">
      <c r="A55" s="2">
        <v>35</v>
      </c>
      <c r="B55" s="3"/>
      <c r="C55" s="3"/>
      <c r="D55" s="59"/>
      <c r="E55" s="3"/>
      <c r="F55" s="3"/>
      <c r="G55" s="3"/>
      <c r="H55" s="3"/>
      <c r="I55" s="57"/>
      <c r="J55" s="140"/>
      <c r="K55" s="140"/>
      <c r="L55" s="4"/>
      <c r="M55" s="4"/>
      <c r="N55" s="5"/>
      <c r="O55" s="5"/>
      <c r="P55" s="3"/>
      <c r="Q55" s="98" t="s">
        <v>680</v>
      </c>
    </row>
    <row r="56" spans="1:17" ht="45">
      <c r="A56" s="2">
        <v>36</v>
      </c>
      <c r="B56" s="59" t="s">
        <v>657</v>
      </c>
      <c r="C56" s="128" t="s">
        <v>658</v>
      </c>
      <c r="D56" s="59" t="s">
        <v>659</v>
      </c>
      <c r="E56" s="59" t="s">
        <v>660</v>
      </c>
      <c r="F56" s="59" t="s">
        <v>240</v>
      </c>
      <c r="G56" s="59" t="s">
        <v>1039</v>
      </c>
      <c r="H56" s="59">
        <v>15923</v>
      </c>
      <c r="I56" s="59" t="s">
        <v>360</v>
      </c>
      <c r="J56" s="141">
        <v>49.018</v>
      </c>
      <c r="K56" s="141">
        <v>49.018</v>
      </c>
      <c r="L56" s="4"/>
      <c r="M56" s="4"/>
      <c r="N56" s="5"/>
      <c r="O56" s="5"/>
      <c r="P56" s="3"/>
      <c r="Q56" s="98" t="s">
        <v>104</v>
      </c>
    </row>
    <row r="57" spans="1:17" s="77" customFormat="1" ht="27">
      <c r="A57" s="78">
        <v>37</v>
      </c>
      <c r="B57" s="59" t="s">
        <v>661</v>
      </c>
      <c r="C57" s="59" t="s">
        <v>662</v>
      </c>
      <c r="D57" s="59" t="s">
        <v>670</v>
      </c>
      <c r="E57" s="59" t="s">
        <v>481</v>
      </c>
      <c r="F57" s="59" t="s">
        <v>240</v>
      </c>
      <c r="G57" s="59" t="s">
        <v>1039</v>
      </c>
      <c r="H57" s="59">
        <v>15923</v>
      </c>
      <c r="I57" s="59" t="s">
        <v>212</v>
      </c>
      <c r="J57" s="141">
        <v>77.44</v>
      </c>
      <c r="K57" s="141">
        <v>77.44</v>
      </c>
      <c r="L57" s="75">
        <v>77.4</v>
      </c>
      <c r="M57" s="75"/>
      <c r="N57" s="76">
        <v>309.6</v>
      </c>
      <c r="O57" s="76"/>
      <c r="P57" s="59" t="s">
        <v>1076</v>
      </c>
      <c r="Q57" s="111" t="s">
        <v>390</v>
      </c>
    </row>
    <row r="58" spans="1:17" s="77" customFormat="1" ht="36">
      <c r="A58" s="78">
        <v>38</v>
      </c>
      <c r="B58" s="59" t="s">
        <v>663</v>
      </c>
      <c r="C58" s="59" t="s">
        <v>664</v>
      </c>
      <c r="D58" s="59" t="s">
        <v>665</v>
      </c>
      <c r="E58" s="59" t="s">
        <v>682</v>
      </c>
      <c r="F58" s="59" t="s">
        <v>683</v>
      </c>
      <c r="G58" s="59" t="s">
        <v>1039</v>
      </c>
      <c r="H58" s="59">
        <v>15650</v>
      </c>
      <c r="I58" s="59" t="s">
        <v>477</v>
      </c>
      <c r="J58" s="141">
        <v>25.5</v>
      </c>
      <c r="K58" s="141">
        <v>25.5</v>
      </c>
      <c r="L58" s="75">
        <v>25.5</v>
      </c>
      <c r="M58" s="75" t="s">
        <v>1075</v>
      </c>
      <c r="N58" s="76">
        <v>102</v>
      </c>
      <c r="O58" s="76" t="s">
        <v>1075</v>
      </c>
      <c r="P58" s="59" t="s">
        <v>1076</v>
      </c>
      <c r="Q58" s="111" t="s">
        <v>681</v>
      </c>
    </row>
    <row r="59" spans="1:17" s="77" customFormat="1" ht="63">
      <c r="A59" s="78">
        <v>39</v>
      </c>
      <c r="B59" s="59" t="s">
        <v>666</v>
      </c>
      <c r="C59" s="59" t="s">
        <v>667</v>
      </c>
      <c r="D59" s="59" t="s">
        <v>668</v>
      </c>
      <c r="E59" s="59" t="s">
        <v>669</v>
      </c>
      <c r="F59" s="59" t="s">
        <v>240</v>
      </c>
      <c r="G59" s="59" t="s">
        <v>1039</v>
      </c>
      <c r="H59" s="59">
        <v>15923</v>
      </c>
      <c r="I59" s="59" t="s">
        <v>476</v>
      </c>
      <c r="J59" s="141">
        <v>112.62</v>
      </c>
      <c r="K59" s="141">
        <v>112.62</v>
      </c>
      <c r="L59" s="75">
        <v>112.62</v>
      </c>
      <c r="M59" s="75"/>
      <c r="N59" s="76">
        <v>450.48</v>
      </c>
      <c r="O59" s="76"/>
      <c r="P59" s="59" t="s">
        <v>1076</v>
      </c>
      <c r="Q59" s="111" t="s">
        <v>1010</v>
      </c>
    </row>
    <row r="60" spans="1:17" s="63" customFormat="1" ht="36">
      <c r="A60" s="60">
        <v>40</v>
      </c>
      <c r="B60" s="59" t="s">
        <v>213</v>
      </c>
      <c r="C60" s="128" t="s">
        <v>214</v>
      </c>
      <c r="D60" s="59" t="s">
        <v>105</v>
      </c>
      <c r="E60" s="59" t="s">
        <v>215</v>
      </c>
      <c r="F60" s="59" t="s">
        <v>254</v>
      </c>
      <c r="G60" s="59" t="s">
        <v>1039</v>
      </c>
      <c r="H60" s="59">
        <v>15658</v>
      </c>
      <c r="I60" s="112" t="s">
        <v>10</v>
      </c>
      <c r="J60" s="141">
        <v>0</v>
      </c>
      <c r="K60" s="141">
        <v>0</v>
      </c>
      <c r="L60" s="61"/>
      <c r="M60" s="61"/>
      <c r="N60" s="62"/>
      <c r="O60" s="62"/>
      <c r="P60" s="57"/>
      <c r="Q60" s="129" t="s">
        <v>501</v>
      </c>
    </row>
    <row r="61" spans="1:17" ht="117">
      <c r="A61" s="2">
        <v>41</v>
      </c>
      <c r="B61" s="3" t="s">
        <v>216</v>
      </c>
      <c r="C61" s="125" t="s">
        <v>217</v>
      </c>
      <c r="D61" s="3" t="s">
        <v>218</v>
      </c>
      <c r="E61" s="3" t="s">
        <v>219</v>
      </c>
      <c r="F61" s="3" t="s">
        <v>254</v>
      </c>
      <c r="G61" s="3" t="s">
        <v>1039</v>
      </c>
      <c r="H61" s="3">
        <v>15658</v>
      </c>
      <c r="I61" s="57" t="s">
        <v>298</v>
      </c>
      <c r="J61" s="140">
        <v>28.5</v>
      </c>
      <c r="K61" s="140">
        <v>28.5</v>
      </c>
      <c r="L61" s="4"/>
      <c r="M61" s="4"/>
      <c r="N61" s="5"/>
      <c r="O61" s="5"/>
      <c r="P61" s="3"/>
      <c r="Q61" s="116" t="s">
        <v>528</v>
      </c>
    </row>
    <row r="62" spans="1:17" s="63" customFormat="1" ht="63">
      <c r="A62" s="60">
        <v>42</v>
      </c>
      <c r="B62" s="3" t="s">
        <v>223</v>
      </c>
      <c r="C62" s="125" t="s">
        <v>217</v>
      </c>
      <c r="D62" s="3" t="s">
        <v>116</v>
      </c>
      <c r="E62" s="59" t="s">
        <v>219</v>
      </c>
      <c r="F62" s="3" t="s">
        <v>254</v>
      </c>
      <c r="G62" s="3" t="s">
        <v>1039</v>
      </c>
      <c r="H62" s="3">
        <v>15658</v>
      </c>
      <c r="I62" s="3"/>
      <c r="J62" s="140">
        <v>27.555</v>
      </c>
      <c r="K62" s="140">
        <v>27.555</v>
      </c>
      <c r="L62" s="61"/>
      <c r="M62" s="61"/>
      <c r="N62" s="62"/>
      <c r="O62" s="62"/>
      <c r="P62" s="57"/>
      <c r="Q62" s="116" t="s">
        <v>117</v>
      </c>
    </row>
    <row r="63" spans="1:17" ht="117">
      <c r="A63" s="2">
        <v>43</v>
      </c>
      <c r="B63" s="3" t="s">
        <v>225</v>
      </c>
      <c r="C63" s="125" t="s">
        <v>226</v>
      </c>
      <c r="D63" s="3" t="s">
        <v>674</v>
      </c>
      <c r="E63" s="3" t="s">
        <v>99</v>
      </c>
      <c r="F63" s="3" t="s">
        <v>224</v>
      </c>
      <c r="G63" s="3" t="s">
        <v>1039</v>
      </c>
      <c r="H63" s="3">
        <v>15085</v>
      </c>
      <c r="I63" s="57" t="s">
        <v>527</v>
      </c>
      <c r="J63" s="140">
        <v>19.515</v>
      </c>
      <c r="K63" s="140">
        <v>19.515</v>
      </c>
      <c r="L63" s="140">
        <f>K63</f>
        <v>19.515</v>
      </c>
      <c r="M63" s="4"/>
      <c r="N63" s="5">
        <f>L63*6</f>
        <v>117.09</v>
      </c>
      <c r="O63" s="5"/>
      <c r="P63" s="3"/>
      <c r="Q63" s="116" t="s">
        <v>106</v>
      </c>
    </row>
    <row r="64" spans="1:17" s="77" customFormat="1" ht="135">
      <c r="A64" s="78">
        <v>44</v>
      </c>
      <c r="B64" s="59" t="s">
        <v>100</v>
      </c>
      <c r="C64" s="59" t="s">
        <v>101</v>
      </c>
      <c r="D64" s="59" t="s">
        <v>1002</v>
      </c>
      <c r="E64" s="59" t="s">
        <v>495</v>
      </c>
      <c r="F64" s="59" t="s">
        <v>240</v>
      </c>
      <c r="G64" s="59" t="s">
        <v>1039</v>
      </c>
      <c r="H64" s="59">
        <v>15923</v>
      </c>
      <c r="I64" s="59" t="s">
        <v>675</v>
      </c>
      <c r="J64" s="141">
        <v>74.7</v>
      </c>
      <c r="K64" s="141">
        <v>74.7</v>
      </c>
      <c r="L64" s="75">
        <v>74.7</v>
      </c>
      <c r="M64" s="75"/>
      <c r="N64" s="76">
        <v>896.4</v>
      </c>
      <c r="O64" s="76"/>
      <c r="P64" s="59" t="s">
        <v>1076</v>
      </c>
      <c r="Q64" s="113" t="s">
        <v>776</v>
      </c>
    </row>
    <row r="65" spans="1:17" ht="67.5">
      <c r="A65" s="2">
        <v>45</v>
      </c>
      <c r="B65" s="3" t="s">
        <v>1003</v>
      </c>
      <c r="C65" s="79" t="s">
        <v>1004</v>
      </c>
      <c r="D65" s="3" t="s">
        <v>496</v>
      </c>
      <c r="E65" s="3" t="s">
        <v>497</v>
      </c>
      <c r="F65" s="3" t="s">
        <v>1054</v>
      </c>
      <c r="G65" s="3" t="s">
        <v>1039</v>
      </c>
      <c r="H65" s="3">
        <v>15208</v>
      </c>
      <c r="I65" s="57"/>
      <c r="J65" s="140">
        <v>0</v>
      </c>
      <c r="K65" s="140">
        <v>0</v>
      </c>
      <c r="L65" s="4"/>
      <c r="M65" s="4"/>
      <c r="N65" s="5"/>
      <c r="O65" s="5"/>
      <c r="P65" s="3"/>
      <c r="Q65" s="98" t="s">
        <v>403</v>
      </c>
    </row>
    <row r="66" spans="1:17" s="77" customFormat="1" ht="45">
      <c r="A66" s="78">
        <v>46</v>
      </c>
      <c r="B66" s="59" t="s">
        <v>790</v>
      </c>
      <c r="C66" s="59" t="s">
        <v>791</v>
      </c>
      <c r="D66" s="59" t="s">
        <v>726</v>
      </c>
      <c r="E66" s="59" t="s">
        <v>792</v>
      </c>
      <c r="F66" s="59" t="s">
        <v>240</v>
      </c>
      <c r="G66" s="59" t="s">
        <v>1039</v>
      </c>
      <c r="H66" s="59">
        <v>15923</v>
      </c>
      <c r="I66" s="59" t="s">
        <v>780</v>
      </c>
      <c r="J66" s="141">
        <v>13.869</v>
      </c>
      <c r="K66" s="141">
        <v>13.869</v>
      </c>
      <c r="L66" s="75">
        <v>13.869</v>
      </c>
      <c r="M66" s="75"/>
      <c r="N66" s="76">
        <v>832.14</v>
      </c>
      <c r="O66" s="76"/>
      <c r="P66" s="59" t="s">
        <v>1076</v>
      </c>
      <c r="Q66" s="111" t="s">
        <v>684</v>
      </c>
    </row>
    <row r="67" spans="1:17" s="63" customFormat="1" ht="51">
      <c r="A67" s="60">
        <v>47</v>
      </c>
      <c r="B67" s="57" t="s">
        <v>793</v>
      </c>
      <c r="C67" s="57" t="s">
        <v>794</v>
      </c>
      <c r="D67" s="57" t="s">
        <v>795</v>
      </c>
      <c r="E67" s="57" t="s">
        <v>796</v>
      </c>
      <c r="F67" s="57" t="s">
        <v>797</v>
      </c>
      <c r="G67" s="57" t="s">
        <v>1039</v>
      </c>
      <c r="H67" s="57">
        <v>15668</v>
      </c>
      <c r="I67" s="57" t="s">
        <v>779</v>
      </c>
      <c r="J67" s="142">
        <v>0</v>
      </c>
      <c r="K67" s="142">
        <v>0</v>
      </c>
      <c r="L67" s="61"/>
      <c r="M67" s="61"/>
      <c r="N67" s="62"/>
      <c r="O67" s="62"/>
      <c r="P67" s="57"/>
      <c r="Q67" s="118" t="s">
        <v>502</v>
      </c>
    </row>
    <row r="68" spans="1:17" s="63" customFormat="1" ht="22.5">
      <c r="A68" s="78">
        <v>48</v>
      </c>
      <c r="B68" s="59" t="s">
        <v>798</v>
      </c>
      <c r="C68" s="59" t="s">
        <v>799</v>
      </c>
      <c r="D68" s="59" t="s">
        <v>417</v>
      </c>
      <c r="E68" s="59" t="s">
        <v>800</v>
      </c>
      <c r="F68" s="59" t="s">
        <v>970</v>
      </c>
      <c r="G68" s="59" t="s">
        <v>1039</v>
      </c>
      <c r="H68" s="59">
        <v>15650</v>
      </c>
      <c r="I68" s="59" t="s">
        <v>781</v>
      </c>
      <c r="J68" s="141">
        <v>0</v>
      </c>
      <c r="K68" s="141">
        <v>0</v>
      </c>
      <c r="L68" s="61"/>
      <c r="M68" s="61"/>
      <c r="N68" s="62"/>
      <c r="O68" s="62"/>
      <c r="P68" s="57"/>
      <c r="Q68" s="6" t="s">
        <v>503</v>
      </c>
    </row>
    <row r="69" spans="1:17" s="77" customFormat="1" ht="36">
      <c r="A69" s="78">
        <v>49</v>
      </c>
      <c r="B69" s="59" t="s">
        <v>801</v>
      </c>
      <c r="C69" s="59" t="s">
        <v>802</v>
      </c>
      <c r="D69" s="59" t="s">
        <v>416</v>
      </c>
      <c r="E69" s="59" t="s">
        <v>362</v>
      </c>
      <c r="F69" s="59" t="s">
        <v>363</v>
      </c>
      <c r="G69" s="59" t="s">
        <v>1039</v>
      </c>
      <c r="H69" s="59">
        <v>15627</v>
      </c>
      <c r="I69" s="59" t="s">
        <v>782</v>
      </c>
      <c r="J69" s="141">
        <v>78</v>
      </c>
      <c r="K69" s="141">
        <v>78</v>
      </c>
      <c r="L69" s="75">
        <v>78</v>
      </c>
      <c r="M69" s="75"/>
      <c r="N69" s="76">
        <v>312</v>
      </c>
      <c r="O69" s="76"/>
      <c r="P69" s="59" t="s">
        <v>1076</v>
      </c>
      <c r="Q69" s="111" t="s">
        <v>699</v>
      </c>
    </row>
    <row r="70" spans="1:17" s="77" customFormat="1" ht="33.75">
      <c r="A70" s="78">
        <v>50</v>
      </c>
      <c r="B70" s="59" t="s">
        <v>364</v>
      </c>
      <c r="C70" s="59" t="s">
        <v>590</v>
      </c>
      <c r="D70" s="59" t="s">
        <v>1011</v>
      </c>
      <c r="E70" s="59" t="s">
        <v>591</v>
      </c>
      <c r="F70" s="59" t="s">
        <v>254</v>
      </c>
      <c r="G70" s="59" t="s">
        <v>1039</v>
      </c>
      <c r="H70" s="59">
        <v>15658</v>
      </c>
      <c r="I70" s="59"/>
      <c r="J70" s="141">
        <v>0</v>
      </c>
      <c r="K70" s="141">
        <v>0</v>
      </c>
      <c r="L70" s="75"/>
      <c r="M70" s="75"/>
      <c r="N70" s="76"/>
      <c r="O70" s="76"/>
      <c r="P70" s="59"/>
      <c r="Q70" s="98" t="s">
        <v>504</v>
      </c>
    </row>
    <row r="71" spans="1:17" s="77" customFormat="1" ht="45">
      <c r="A71" s="78">
        <v>51</v>
      </c>
      <c r="B71" s="59" t="s">
        <v>543</v>
      </c>
      <c r="C71" s="59" t="s">
        <v>544</v>
      </c>
      <c r="D71" s="59" t="s">
        <v>1012</v>
      </c>
      <c r="E71" s="59" t="s">
        <v>469</v>
      </c>
      <c r="F71" s="59" t="s">
        <v>970</v>
      </c>
      <c r="G71" s="59" t="s">
        <v>1039</v>
      </c>
      <c r="H71" s="59">
        <v>15650</v>
      </c>
      <c r="I71" s="112" t="s">
        <v>783</v>
      </c>
      <c r="J71" s="141">
        <v>218.35</v>
      </c>
      <c r="K71" s="141">
        <v>218.35</v>
      </c>
      <c r="L71" s="75">
        <v>218.35</v>
      </c>
      <c r="M71" s="75"/>
      <c r="N71" s="76">
        <v>873.4</v>
      </c>
      <c r="O71" s="76"/>
      <c r="P71" s="59" t="s">
        <v>1076</v>
      </c>
      <c r="Q71" s="111" t="s">
        <v>330</v>
      </c>
    </row>
    <row r="72" spans="1:17" s="77" customFormat="1" ht="22.5">
      <c r="A72" s="78">
        <v>52</v>
      </c>
      <c r="B72" s="59" t="s">
        <v>470</v>
      </c>
      <c r="C72" s="59" t="s">
        <v>471</v>
      </c>
      <c r="D72" s="59" t="s">
        <v>472</v>
      </c>
      <c r="E72" s="59" t="s">
        <v>473</v>
      </c>
      <c r="F72" s="59" t="s">
        <v>970</v>
      </c>
      <c r="G72" s="59" t="s">
        <v>1039</v>
      </c>
      <c r="H72" s="59">
        <v>15650</v>
      </c>
      <c r="I72" s="59" t="s">
        <v>784</v>
      </c>
      <c r="J72" s="141">
        <v>15.3</v>
      </c>
      <c r="K72" s="141">
        <v>15.3</v>
      </c>
      <c r="L72" s="75">
        <v>15.3</v>
      </c>
      <c r="M72" s="75"/>
      <c r="N72" s="76">
        <v>61.2</v>
      </c>
      <c r="O72" s="76"/>
      <c r="P72" s="59" t="s">
        <v>1076</v>
      </c>
      <c r="Q72" s="111" t="s">
        <v>692</v>
      </c>
    </row>
    <row r="73" spans="1:17" s="77" customFormat="1" ht="54">
      <c r="A73" s="78">
        <v>53</v>
      </c>
      <c r="B73" s="59" t="s">
        <v>545</v>
      </c>
      <c r="C73" s="59" t="s">
        <v>546</v>
      </c>
      <c r="D73" s="59" t="s">
        <v>1021</v>
      </c>
      <c r="E73" s="59" t="s">
        <v>547</v>
      </c>
      <c r="F73" s="59" t="s">
        <v>1116</v>
      </c>
      <c r="G73" s="59" t="s">
        <v>1039</v>
      </c>
      <c r="H73" s="59">
        <v>15944</v>
      </c>
      <c r="I73" s="59" t="s">
        <v>785</v>
      </c>
      <c r="J73" s="141">
        <v>41.5</v>
      </c>
      <c r="K73" s="141">
        <v>41.5</v>
      </c>
      <c r="L73" s="75">
        <v>41.5</v>
      </c>
      <c r="M73" s="75"/>
      <c r="N73" s="76">
        <v>166</v>
      </c>
      <c r="O73" s="76"/>
      <c r="P73" s="59" t="s">
        <v>1076</v>
      </c>
      <c r="Q73" s="111" t="s">
        <v>691</v>
      </c>
    </row>
    <row r="74" spans="1:17" ht="153">
      <c r="A74" s="2">
        <v>54</v>
      </c>
      <c r="B74" s="3" t="s">
        <v>809</v>
      </c>
      <c r="C74" s="125" t="s">
        <v>548</v>
      </c>
      <c r="D74" s="3" t="s">
        <v>89</v>
      </c>
      <c r="E74" s="3" t="s">
        <v>808</v>
      </c>
      <c r="F74" s="3" t="s">
        <v>1054</v>
      </c>
      <c r="G74" s="3" t="s">
        <v>1039</v>
      </c>
      <c r="H74" s="3">
        <v>15213</v>
      </c>
      <c r="I74" s="57" t="s">
        <v>423</v>
      </c>
      <c r="J74" s="140">
        <v>287.8</v>
      </c>
      <c r="K74" s="140">
        <v>287.8</v>
      </c>
      <c r="L74" s="4"/>
      <c r="M74" s="4"/>
      <c r="N74" s="5"/>
      <c r="O74" s="5"/>
      <c r="P74" s="3"/>
      <c r="Q74" s="116" t="s">
        <v>991</v>
      </c>
    </row>
    <row r="75" spans="1:17" s="63" customFormat="1" ht="36">
      <c r="A75" s="60">
        <v>54.1</v>
      </c>
      <c r="B75" s="57" t="s">
        <v>731</v>
      </c>
      <c r="C75" s="125" t="s">
        <v>548</v>
      </c>
      <c r="D75" s="57" t="s">
        <v>89</v>
      </c>
      <c r="E75" s="57" t="s">
        <v>549</v>
      </c>
      <c r="F75" s="57" t="s">
        <v>1054</v>
      </c>
      <c r="G75" s="57" t="s">
        <v>1039</v>
      </c>
      <c r="H75" s="57">
        <v>15217</v>
      </c>
      <c r="I75" s="57"/>
      <c r="J75" s="142">
        <v>9.78</v>
      </c>
      <c r="K75" s="142">
        <v>9.78</v>
      </c>
      <c r="L75" s="61"/>
      <c r="M75" s="61"/>
      <c r="N75" s="62"/>
      <c r="O75" s="62"/>
      <c r="P75" s="57"/>
      <c r="Q75" s="100" t="s">
        <v>555</v>
      </c>
    </row>
    <row r="76" spans="1:17" s="77" customFormat="1" ht="45">
      <c r="A76" s="78">
        <v>55</v>
      </c>
      <c r="B76" s="59" t="s">
        <v>454</v>
      </c>
      <c r="C76" s="59" t="s">
        <v>234</v>
      </c>
      <c r="D76" s="59" t="s">
        <v>724</v>
      </c>
      <c r="E76" s="59" t="s">
        <v>455</v>
      </c>
      <c r="F76" s="59" t="s">
        <v>1116</v>
      </c>
      <c r="G76" s="59" t="s">
        <v>1039</v>
      </c>
      <c r="H76" s="59">
        <v>15944</v>
      </c>
      <c r="I76" s="59" t="s">
        <v>786</v>
      </c>
      <c r="J76" s="141">
        <v>26.5</v>
      </c>
      <c r="K76" s="141">
        <v>26.5</v>
      </c>
      <c r="L76" s="75">
        <v>26.5</v>
      </c>
      <c r="M76" s="75"/>
      <c r="N76" s="76">
        <v>106</v>
      </c>
      <c r="O76" s="76"/>
      <c r="P76" s="59" t="s">
        <v>1076</v>
      </c>
      <c r="Q76" s="111" t="s">
        <v>693</v>
      </c>
    </row>
    <row r="77" spans="1:17" s="77" customFormat="1" ht="27">
      <c r="A77" s="78">
        <v>56</v>
      </c>
      <c r="B77" s="59" t="s">
        <v>456</v>
      </c>
      <c r="C77" s="59" t="s">
        <v>458</v>
      </c>
      <c r="D77" s="59" t="s">
        <v>334</v>
      </c>
      <c r="E77" s="112" t="s">
        <v>459</v>
      </c>
      <c r="F77" s="59" t="s">
        <v>1116</v>
      </c>
      <c r="G77" s="59" t="s">
        <v>1039</v>
      </c>
      <c r="H77" s="59">
        <v>15944</v>
      </c>
      <c r="I77" s="59" t="s">
        <v>787</v>
      </c>
      <c r="J77" s="141">
        <v>17.2</v>
      </c>
      <c r="K77" s="141">
        <v>17.2</v>
      </c>
      <c r="L77" s="75">
        <v>17.2</v>
      </c>
      <c r="M77" s="75"/>
      <c r="N77" s="76">
        <v>68.8</v>
      </c>
      <c r="O77" s="76"/>
      <c r="P77" s="59" t="s">
        <v>1076</v>
      </c>
      <c r="Q77" s="111" t="s">
        <v>698</v>
      </c>
    </row>
    <row r="78" spans="1:17" s="77" customFormat="1" ht="45">
      <c r="A78" s="78">
        <v>57</v>
      </c>
      <c r="B78" s="59" t="s">
        <v>460</v>
      </c>
      <c r="C78" s="59" t="s">
        <v>461</v>
      </c>
      <c r="D78" s="59" t="s">
        <v>462</v>
      </c>
      <c r="E78" s="59" t="s">
        <v>463</v>
      </c>
      <c r="F78" s="59" t="s">
        <v>240</v>
      </c>
      <c r="G78" s="59" t="s">
        <v>1039</v>
      </c>
      <c r="H78" s="59">
        <v>15923</v>
      </c>
      <c r="I78" s="59" t="s">
        <v>788</v>
      </c>
      <c r="J78" s="141">
        <v>16.9146</v>
      </c>
      <c r="K78" s="141">
        <v>16.9146</v>
      </c>
      <c r="L78" s="75">
        <v>16.9146</v>
      </c>
      <c r="M78" s="75"/>
      <c r="N78" s="76">
        <v>338</v>
      </c>
      <c r="O78" s="76"/>
      <c r="P78" s="59" t="s">
        <v>1076</v>
      </c>
      <c r="Q78" s="111" t="s">
        <v>694</v>
      </c>
    </row>
    <row r="79" spans="1:17" s="77" customFormat="1" ht="63">
      <c r="A79" s="78">
        <v>58</v>
      </c>
      <c r="B79" s="59" t="s">
        <v>465</v>
      </c>
      <c r="C79" s="59" t="s">
        <v>466</v>
      </c>
      <c r="D79" s="59" t="s">
        <v>467</v>
      </c>
      <c r="E79" s="59" t="s">
        <v>468</v>
      </c>
      <c r="F79" s="59" t="s">
        <v>1116</v>
      </c>
      <c r="G79" s="59" t="s">
        <v>1039</v>
      </c>
      <c r="H79" s="59">
        <v>15944</v>
      </c>
      <c r="I79" s="59" t="s">
        <v>789</v>
      </c>
      <c r="J79" s="141">
        <v>19.379</v>
      </c>
      <c r="K79" s="141">
        <v>19.379</v>
      </c>
      <c r="L79" s="75">
        <v>19.379</v>
      </c>
      <c r="M79" s="75"/>
      <c r="N79" s="76">
        <v>233.55</v>
      </c>
      <c r="O79" s="76"/>
      <c r="P79" s="59" t="s">
        <v>1076</v>
      </c>
      <c r="Q79" s="111" t="s">
        <v>484</v>
      </c>
    </row>
    <row r="80" spans="1:17" s="77" customFormat="1" ht="54">
      <c r="A80" s="78">
        <v>59</v>
      </c>
      <c r="B80" s="59" t="s">
        <v>741</v>
      </c>
      <c r="C80" s="59" t="s">
        <v>736</v>
      </c>
      <c r="D80" s="59" t="s">
        <v>1023</v>
      </c>
      <c r="E80" s="59" t="s">
        <v>737</v>
      </c>
      <c r="F80" s="59" t="s">
        <v>1116</v>
      </c>
      <c r="G80" s="59" t="s">
        <v>1039</v>
      </c>
      <c r="H80" s="59">
        <v>15944</v>
      </c>
      <c r="I80" s="112" t="s">
        <v>1024</v>
      </c>
      <c r="J80" s="141">
        <v>68.33</v>
      </c>
      <c r="K80" s="141">
        <v>68.33</v>
      </c>
      <c r="L80" s="75">
        <v>68.33</v>
      </c>
      <c r="M80" s="75"/>
      <c r="N80" s="76">
        <v>272.32</v>
      </c>
      <c r="O80" s="76"/>
      <c r="P80" s="59" t="s">
        <v>1076</v>
      </c>
      <c r="Q80" s="111" t="s">
        <v>695</v>
      </c>
    </row>
    <row r="81" spans="1:17" s="77" customFormat="1" ht="45">
      <c r="A81" s="78">
        <v>60</v>
      </c>
      <c r="B81" s="59" t="s">
        <v>1015</v>
      </c>
      <c r="C81" s="59" t="s">
        <v>736</v>
      </c>
      <c r="D81" s="59" t="s">
        <v>1023</v>
      </c>
      <c r="E81" s="59" t="s">
        <v>737</v>
      </c>
      <c r="F81" s="59" t="s">
        <v>1116</v>
      </c>
      <c r="G81" s="59" t="s">
        <v>1039</v>
      </c>
      <c r="H81" s="59">
        <v>15944</v>
      </c>
      <c r="I81" s="59"/>
      <c r="J81" s="141">
        <v>17.5</v>
      </c>
      <c r="K81" s="141">
        <v>0</v>
      </c>
      <c r="L81" s="75"/>
      <c r="M81" s="75"/>
      <c r="N81" s="76"/>
      <c r="O81" s="76"/>
      <c r="P81" s="59"/>
      <c r="Q81" s="100" t="s">
        <v>556</v>
      </c>
    </row>
    <row r="82" spans="1:17" s="63" customFormat="1" ht="56.25">
      <c r="A82" s="60">
        <v>60</v>
      </c>
      <c r="B82" s="59" t="s">
        <v>51</v>
      </c>
      <c r="C82" s="127" t="s">
        <v>488</v>
      </c>
      <c r="D82" s="57" t="s">
        <v>489</v>
      </c>
      <c r="E82" s="57" t="s">
        <v>490</v>
      </c>
      <c r="F82" s="57" t="s">
        <v>491</v>
      </c>
      <c r="G82" s="57" t="s">
        <v>492</v>
      </c>
      <c r="H82" s="57">
        <v>28722</v>
      </c>
      <c r="I82" s="57"/>
      <c r="J82" s="142">
        <v>0</v>
      </c>
      <c r="K82" s="142">
        <v>10.5</v>
      </c>
      <c r="L82" s="61"/>
      <c r="M82" s="61"/>
      <c r="N82" s="62"/>
      <c r="O82" s="62"/>
      <c r="P82" s="57"/>
      <c r="Q82" s="98" t="s">
        <v>529</v>
      </c>
    </row>
    <row r="83" spans="1:17" s="63" customFormat="1" ht="45">
      <c r="A83" s="60">
        <v>60</v>
      </c>
      <c r="B83" s="59" t="s">
        <v>1015</v>
      </c>
      <c r="C83" s="127" t="s">
        <v>739</v>
      </c>
      <c r="D83" s="57" t="s">
        <v>453</v>
      </c>
      <c r="E83" s="57"/>
      <c r="F83" s="57"/>
      <c r="G83" s="57"/>
      <c r="H83" s="57"/>
      <c r="I83" s="57"/>
      <c r="J83" s="142">
        <v>0</v>
      </c>
      <c r="K83" s="142">
        <v>3.5</v>
      </c>
      <c r="L83" s="61"/>
      <c r="M83" s="61"/>
      <c r="N83" s="62"/>
      <c r="O83" s="62"/>
      <c r="P83" s="57"/>
      <c r="Q83" s="56" t="s">
        <v>678</v>
      </c>
    </row>
    <row r="84" spans="1:17" s="63" customFormat="1" ht="45">
      <c r="A84" s="60">
        <v>60</v>
      </c>
      <c r="B84" s="59" t="s">
        <v>1015</v>
      </c>
      <c r="C84" s="127" t="s">
        <v>738</v>
      </c>
      <c r="D84" s="57" t="s">
        <v>740</v>
      </c>
      <c r="E84" s="57"/>
      <c r="F84" s="57"/>
      <c r="G84" s="57"/>
      <c r="H84" s="57"/>
      <c r="I84" s="57"/>
      <c r="J84" s="142">
        <v>0</v>
      </c>
      <c r="K84" s="142">
        <v>3.5</v>
      </c>
      <c r="L84" s="61"/>
      <c r="M84" s="61"/>
      <c r="N84" s="62"/>
      <c r="O84" s="62"/>
      <c r="P84" s="57"/>
      <c r="Q84" s="56" t="s">
        <v>679</v>
      </c>
    </row>
    <row r="85" spans="1:17" s="77" customFormat="1" ht="54">
      <c r="A85" s="78">
        <v>61</v>
      </c>
      <c r="B85" s="59" t="s">
        <v>1016</v>
      </c>
      <c r="C85" s="59" t="s">
        <v>412</v>
      </c>
      <c r="D85" s="59" t="s">
        <v>367</v>
      </c>
      <c r="E85" s="59" t="s">
        <v>369</v>
      </c>
      <c r="F85" s="59" t="s">
        <v>1116</v>
      </c>
      <c r="G85" s="59" t="s">
        <v>1039</v>
      </c>
      <c r="H85" s="59">
        <v>15944</v>
      </c>
      <c r="I85" s="59" t="s">
        <v>396</v>
      </c>
      <c r="J85" s="141">
        <v>83.5</v>
      </c>
      <c r="K85" s="141">
        <v>83.5</v>
      </c>
      <c r="L85" s="75">
        <v>55.66</v>
      </c>
      <c r="M85" s="75"/>
      <c r="N85" s="76">
        <v>222.64</v>
      </c>
      <c r="O85" s="76"/>
      <c r="P85" s="59" t="s">
        <v>1076</v>
      </c>
      <c r="Q85" s="111" t="s">
        <v>696</v>
      </c>
    </row>
    <row r="86" spans="1:17" s="77" customFormat="1" ht="63">
      <c r="A86" s="78">
        <v>61</v>
      </c>
      <c r="B86" s="59" t="s">
        <v>1016</v>
      </c>
      <c r="C86" s="59" t="s">
        <v>412</v>
      </c>
      <c r="D86" s="59" t="s">
        <v>370</v>
      </c>
      <c r="E86" s="59" t="s">
        <v>371</v>
      </c>
      <c r="F86" s="59" t="s">
        <v>1116</v>
      </c>
      <c r="G86" s="59" t="s">
        <v>1039</v>
      </c>
      <c r="H86" s="59">
        <v>15944</v>
      </c>
      <c r="I86" s="59" t="s">
        <v>11</v>
      </c>
      <c r="J86" s="141">
        <v>0</v>
      </c>
      <c r="K86" s="141">
        <v>27.83</v>
      </c>
      <c r="L86" s="75">
        <v>27.83</v>
      </c>
      <c r="M86" s="75"/>
      <c r="N86" s="76">
        <v>111.32</v>
      </c>
      <c r="O86" s="76"/>
      <c r="P86" s="59" t="s">
        <v>1076</v>
      </c>
      <c r="Q86" s="111" t="s">
        <v>557</v>
      </c>
    </row>
    <row r="87" spans="1:17" s="77" customFormat="1" ht="45">
      <c r="A87" s="78">
        <v>61.1</v>
      </c>
      <c r="B87" s="59" t="s">
        <v>394</v>
      </c>
      <c r="C87" s="59" t="s">
        <v>412</v>
      </c>
      <c r="D87" s="59" t="s">
        <v>366</v>
      </c>
      <c r="E87" s="59" t="s">
        <v>395</v>
      </c>
      <c r="F87" s="59" t="s">
        <v>1116</v>
      </c>
      <c r="G87" s="59" t="s">
        <v>1039</v>
      </c>
      <c r="H87" s="59">
        <v>15944</v>
      </c>
      <c r="I87" s="59" t="s">
        <v>396</v>
      </c>
      <c r="J87" s="141">
        <v>100.24</v>
      </c>
      <c r="K87" s="141">
        <v>100.24</v>
      </c>
      <c r="L87" s="75">
        <v>100.24</v>
      </c>
      <c r="M87" s="75"/>
      <c r="N87" s="76">
        <v>400.96</v>
      </c>
      <c r="O87" s="76"/>
      <c r="P87" s="59" t="s">
        <v>1076</v>
      </c>
      <c r="Q87" s="115" t="s">
        <v>558</v>
      </c>
    </row>
    <row r="88" spans="1:17" s="77" customFormat="1" ht="45">
      <c r="A88" s="78">
        <v>61.1</v>
      </c>
      <c r="B88" s="59" t="s">
        <v>394</v>
      </c>
      <c r="C88" s="59" t="s">
        <v>412</v>
      </c>
      <c r="D88" s="59" t="s">
        <v>0</v>
      </c>
      <c r="E88" s="59" t="s">
        <v>375</v>
      </c>
      <c r="F88" s="59" t="s">
        <v>1116</v>
      </c>
      <c r="G88" s="59" t="s">
        <v>1039</v>
      </c>
      <c r="H88" s="59">
        <v>15944</v>
      </c>
      <c r="I88" s="59" t="s">
        <v>376</v>
      </c>
      <c r="J88" s="141">
        <v>0</v>
      </c>
      <c r="K88" s="141">
        <v>50.12</v>
      </c>
      <c r="L88" s="75">
        <v>50.12</v>
      </c>
      <c r="M88" s="75"/>
      <c r="N88" s="76">
        <v>200.48</v>
      </c>
      <c r="O88" s="76"/>
      <c r="P88" s="59" t="s">
        <v>1076</v>
      </c>
      <c r="Q88" s="115" t="s">
        <v>697</v>
      </c>
    </row>
    <row r="89" spans="1:17" ht="144">
      <c r="A89" s="2">
        <v>62</v>
      </c>
      <c r="B89" s="3" t="s">
        <v>1017</v>
      </c>
      <c r="C89" s="79" t="s">
        <v>1018</v>
      </c>
      <c r="D89" s="3" t="s">
        <v>486</v>
      </c>
      <c r="E89" s="3" t="s">
        <v>487</v>
      </c>
      <c r="F89" s="3" t="s">
        <v>240</v>
      </c>
      <c r="G89" s="3" t="s">
        <v>1039</v>
      </c>
      <c r="H89" s="3">
        <v>15923</v>
      </c>
      <c r="I89" s="57" t="s">
        <v>676</v>
      </c>
      <c r="J89" s="140">
        <v>95</v>
      </c>
      <c r="K89" s="140">
        <v>95</v>
      </c>
      <c r="L89" s="4"/>
      <c r="M89" s="4"/>
      <c r="N89" s="5"/>
      <c r="O89" s="5"/>
      <c r="P89" s="3"/>
      <c r="Q89" s="116" t="s">
        <v>2</v>
      </c>
    </row>
    <row r="90" spans="1:17" s="77" customFormat="1" ht="45">
      <c r="A90" s="78">
        <v>63</v>
      </c>
      <c r="B90" s="59" t="s">
        <v>685</v>
      </c>
      <c r="C90" s="59" t="s">
        <v>686</v>
      </c>
      <c r="D90" s="59" t="s">
        <v>687</v>
      </c>
      <c r="E90" s="59" t="s">
        <v>688</v>
      </c>
      <c r="F90" s="59" t="s">
        <v>1116</v>
      </c>
      <c r="G90" s="59" t="s">
        <v>1039</v>
      </c>
      <c r="H90" s="59">
        <v>15944</v>
      </c>
      <c r="I90" s="59" t="s">
        <v>12</v>
      </c>
      <c r="J90" s="141">
        <v>36</v>
      </c>
      <c r="K90" s="141">
        <v>36</v>
      </c>
      <c r="L90" s="75">
        <v>36</v>
      </c>
      <c r="M90" s="75"/>
      <c r="N90" s="76">
        <v>144</v>
      </c>
      <c r="O90" s="76"/>
      <c r="P90" s="59" t="s">
        <v>1076</v>
      </c>
      <c r="Q90" s="111" t="s">
        <v>52</v>
      </c>
    </row>
    <row r="91" spans="1:17" ht="108">
      <c r="A91" s="2">
        <v>64</v>
      </c>
      <c r="B91" s="3" t="s">
        <v>769</v>
      </c>
      <c r="C91" s="136" t="s">
        <v>412</v>
      </c>
      <c r="D91" s="3" t="s">
        <v>689</v>
      </c>
      <c r="E91" s="3" t="s">
        <v>730</v>
      </c>
      <c r="F91" s="3" t="s">
        <v>240</v>
      </c>
      <c r="G91" s="3" t="s">
        <v>1039</v>
      </c>
      <c r="H91" s="3">
        <v>15923</v>
      </c>
      <c r="I91" s="59" t="s">
        <v>21</v>
      </c>
      <c r="J91" s="140" t="s">
        <v>770</v>
      </c>
      <c r="K91" s="140" t="s">
        <v>770</v>
      </c>
      <c r="L91" s="4">
        <v>32</v>
      </c>
      <c r="M91" s="4"/>
      <c r="N91" s="5">
        <f>8*L91</f>
        <v>256</v>
      </c>
      <c r="O91" s="5"/>
      <c r="P91" s="3"/>
      <c r="Q91" s="116" t="s">
        <v>30</v>
      </c>
    </row>
    <row r="92" spans="1:17" ht="63">
      <c r="A92" s="135">
        <v>64.1</v>
      </c>
      <c r="B92" s="3" t="s">
        <v>143</v>
      </c>
      <c r="C92" s="136" t="s">
        <v>412</v>
      </c>
      <c r="D92" s="3" t="s">
        <v>144</v>
      </c>
      <c r="E92" s="3" t="s">
        <v>145</v>
      </c>
      <c r="F92" s="3" t="s">
        <v>254</v>
      </c>
      <c r="G92" s="3" t="s">
        <v>1039</v>
      </c>
      <c r="H92" s="3">
        <v>15658</v>
      </c>
      <c r="I92" s="59"/>
      <c r="J92" s="140">
        <v>31.5</v>
      </c>
      <c r="K92" s="140">
        <v>31.5</v>
      </c>
      <c r="L92" s="4">
        <v>31.5</v>
      </c>
      <c r="M92" s="4"/>
      <c r="N92" s="5">
        <f>L92*8</f>
        <v>252</v>
      </c>
      <c r="O92" s="5"/>
      <c r="P92" s="3"/>
      <c r="Q92" s="116" t="s">
        <v>165</v>
      </c>
    </row>
    <row r="93" spans="1:17" ht="38.25">
      <c r="A93" s="2">
        <v>65</v>
      </c>
      <c r="B93" s="3" t="s">
        <v>90</v>
      </c>
      <c r="C93" s="125" t="s">
        <v>686</v>
      </c>
      <c r="D93" s="3" t="s">
        <v>91</v>
      </c>
      <c r="E93" s="3" t="s">
        <v>92</v>
      </c>
      <c r="F93" s="59" t="s">
        <v>1116</v>
      </c>
      <c r="G93" s="59" t="s">
        <v>1039</v>
      </c>
      <c r="H93" s="59">
        <v>15944</v>
      </c>
      <c r="I93" s="59"/>
      <c r="J93" s="140"/>
      <c r="K93" s="140"/>
      <c r="L93" s="4"/>
      <c r="M93" s="4"/>
      <c r="N93" s="5"/>
      <c r="O93" s="5"/>
      <c r="P93" s="3"/>
      <c r="Q93" s="116" t="s">
        <v>93</v>
      </c>
    </row>
    <row r="94" spans="1:17" ht="54">
      <c r="A94" s="2">
        <v>65</v>
      </c>
      <c r="B94" s="3" t="s">
        <v>732</v>
      </c>
      <c r="C94" s="125" t="s">
        <v>372</v>
      </c>
      <c r="D94" s="3" t="s">
        <v>373</v>
      </c>
      <c r="E94" s="3"/>
      <c r="F94" s="3"/>
      <c r="G94" s="3"/>
      <c r="H94" s="3"/>
      <c r="I94" s="57"/>
      <c r="J94" s="140">
        <v>0</v>
      </c>
      <c r="K94" s="140">
        <v>15.743</v>
      </c>
      <c r="L94" s="4"/>
      <c r="M94" s="4"/>
      <c r="N94" s="5"/>
      <c r="O94" s="5"/>
      <c r="P94" s="3"/>
      <c r="Q94" s="116" t="s">
        <v>119</v>
      </c>
    </row>
    <row r="95" spans="1:17" ht="81">
      <c r="A95" s="2">
        <v>66</v>
      </c>
      <c r="B95" s="101" t="s">
        <v>531</v>
      </c>
      <c r="C95" s="125" t="s">
        <v>733</v>
      </c>
      <c r="D95" s="3" t="s">
        <v>734</v>
      </c>
      <c r="E95" s="3" t="s">
        <v>735</v>
      </c>
      <c r="F95" s="3" t="s">
        <v>797</v>
      </c>
      <c r="G95" s="3" t="s">
        <v>1039</v>
      </c>
      <c r="H95" s="3">
        <v>15668</v>
      </c>
      <c r="I95" s="57"/>
      <c r="J95" s="140">
        <v>220.92</v>
      </c>
      <c r="K95" s="140">
        <v>220.92</v>
      </c>
      <c r="L95" s="4"/>
      <c r="M95" s="4"/>
      <c r="N95" s="5"/>
      <c r="O95" s="5"/>
      <c r="P95" s="3"/>
      <c r="Q95" s="116" t="s">
        <v>530</v>
      </c>
    </row>
    <row r="96" spans="1:17" s="63" customFormat="1" ht="33.75">
      <c r="A96" s="60">
        <v>67</v>
      </c>
      <c r="B96" s="59" t="s">
        <v>811</v>
      </c>
      <c r="C96" s="59" t="s">
        <v>813</v>
      </c>
      <c r="D96" s="59" t="s">
        <v>814</v>
      </c>
      <c r="E96" s="101" t="s">
        <v>97</v>
      </c>
      <c r="F96" s="59" t="s">
        <v>652</v>
      </c>
      <c r="G96" s="59" t="s">
        <v>1039</v>
      </c>
      <c r="H96" s="59">
        <v>15666</v>
      </c>
      <c r="I96" s="59" t="s">
        <v>22</v>
      </c>
      <c r="J96" s="141">
        <v>0</v>
      </c>
      <c r="K96" s="141">
        <v>0</v>
      </c>
      <c r="L96" s="75"/>
      <c r="M96" s="61"/>
      <c r="N96" s="62"/>
      <c r="O96" s="62"/>
      <c r="P96" s="57"/>
      <c r="Q96" s="129" t="s">
        <v>505</v>
      </c>
    </row>
    <row r="97" spans="1:17" s="63" customFormat="1" ht="27">
      <c r="A97" s="60">
        <v>67</v>
      </c>
      <c r="B97" s="59" t="s">
        <v>810</v>
      </c>
      <c r="C97" s="128" t="s">
        <v>812</v>
      </c>
      <c r="D97" s="59" t="s">
        <v>815</v>
      </c>
      <c r="E97" s="101" t="s">
        <v>94</v>
      </c>
      <c r="F97" s="59" t="s">
        <v>95</v>
      </c>
      <c r="G97" s="59" t="s">
        <v>1039</v>
      </c>
      <c r="H97" s="59">
        <v>18103</v>
      </c>
      <c r="I97" s="59" t="s">
        <v>96</v>
      </c>
      <c r="J97" s="141">
        <v>0</v>
      </c>
      <c r="K97" s="141">
        <v>0</v>
      </c>
      <c r="L97" s="75"/>
      <c r="M97" s="61"/>
      <c r="N97" s="62"/>
      <c r="O97" s="62"/>
      <c r="P97" s="57"/>
      <c r="Q97" s="129" t="s">
        <v>506</v>
      </c>
    </row>
    <row r="98" spans="1:17" ht="318.75">
      <c r="A98" s="7">
        <v>68</v>
      </c>
      <c r="B98" s="3" t="s">
        <v>672</v>
      </c>
      <c r="C98" s="125" t="s">
        <v>733</v>
      </c>
      <c r="D98" s="3" t="s">
        <v>1</v>
      </c>
      <c r="E98" s="59" t="s">
        <v>817</v>
      </c>
      <c r="F98" s="3" t="s">
        <v>673</v>
      </c>
      <c r="G98" s="3" t="s">
        <v>1039</v>
      </c>
      <c r="H98" s="3">
        <v>15146</v>
      </c>
      <c r="I98" s="59" t="s">
        <v>818</v>
      </c>
      <c r="J98" s="140">
        <v>100.24</v>
      </c>
      <c r="K98" s="140">
        <v>100.24</v>
      </c>
      <c r="L98" s="4"/>
      <c r="M98" s="4"/>
      <c r="N98" s="123"/>
      <c r="O98" s="3"/>
      <c r="Q98" s="137" t="s">
        <v>232</v>
      </c>
    </row>
    <row r="99" spans="1:17" ht="72">
      <c r="A99" s="78">
        <v>68.1</v>
      </c>
      <c r="B99" s="3" t="s">
        <v>677</v>
      </c>
      <c r="C99" s="125" t="s">
        <v>733</v>
      </c>
      <c r="D99" s="101" t="s">
        <v>523</v>
      </c>
      <c r="E99" s="101" t="s">
        <v>326</v>
      </c>
      <c r="F99" s="3" t="s">
        <v>1054</v>
      </c>
      <c r="G99" s="3" t="s">
        <v>1039</v>
      </c>
      <c r="H99" s="3">
        <v>15219</v>
      </c>
      <c r="I99" s="3"/>
      <c r="J99" s="140">
        <v>60.62</v>
      </c>
      <c r="K99" s="140">
        <v>60.62</v>
      </c>
      <c r="L99" s="4"/>
      <c r="M99" s="4"/>
      <c r="N99" s="123"/>
      <c r="O99" s="124"/>
      <c r="P99" s="3"/>
      <c r="Q99" s="116" t="s">
        <v>510</v>
      </c>
    </row>
    <row r="100" spans="1:17" s="77" customFormat="1" ht="45">
      <c r="A100" s="78">
        <v>70</v>
      </c>
      <c r="B100" s="59" t="s">
        <v>288</v>
      </c>
      <c r="C100" s="59" t="s">
        <v>289</v>
      </c>
      <c r="D100" s="59" t="s">
        <v>290</v>
      </c>
      <c r="E100" s="59" t="s">
        <v>291</v>
      </c>
      <c r="F100" s="59" t="s">
        <v>254</v>
      </c>
      <c r="G100" s="59" t="s">
        <v>1039</v>
      </c>
      <c r="H100" s="59">
        <v>15658</v>
      </c>
      <c r="I100" s="59" t="s">
        <v>292</v>
      </c>
      <c r="J100" s="141">
        <v>126.103</v>
      </c>
      <c r="K100" s="141">
        <v>126.103</v>
      </c>
      <c r="L100" s="75">
        <v>126.103</v>
      </c>
      <c r="M100" s="75"/>
      <c r="N100" s="76">
        <v>1513.24</v>
      </c>
      <c r="O100" s="76"/>
      <c r="P100" s="59" t="s">
        <v>1076</v>
      </c>
      <c r="Q100" s="111" t="s">
        <v>428</v>
      </c>
    </row>
    <row r="101" spans="1:17" ht="22.5">
      <c r="A101" s="78">
        <v>71</v>
      </c>
      <c r="B101" s="59" t="s">
        <v>304</v>
      </c>
      <c r="C101" s="59" t="s">
        <v>305</v>
      </c>
      <c r="D101" s="59" t="s">
        <v>306</v>
      </c>
      <c r="E101" s="101" t="s">
        <v>307</v>
      </c>
      <c r="F101" s="59" t="s">
        <v>254</v>
      </c>
      <c r="G101" s="59" t="s">
        <v>1039</v>
      </c>
      <c r="H101" s="59">
        <v>15658</v>
      </c>
      <c r="I101" s="59" t="s">
        <v>379</v>
      </c>
      <c r="J101" s="141">
        <v>0</v>
      </c>
      <c r="K101" s="141">
        <v>0</v>
      </c>
      <c r="L101" s="75"/>
      <c r="M101" s="4"/>
      <c r="N101" s="5"/>
      <c r="O101" s="5"/>
      <c r="P101" s="3"/>
      <c r="Q101" s="129" t="s">
        <v>507</v>
      </c>
    </row>
    <row r="102" spans="1:17" ht="36">
      <c r="A102" s="2">
        <v>72</v>
      </c>
      <c r="B102" s="3" t="s">
        <v>293</v>
      </c>
      <c r="C102" s="125" t="s">
        <v>294</v>
      </c>
      <c r="D102" s="3" t="s">
        <v>295</v>
      </c>
      <c r="E102" s="59" t="s">
        <v>296</v>
      </c>
      <c r="F102" s="3" t="s">
        <v>297</v>
      </c>
      <c r="G102" s="3" t="s">
        <v>1039</v>
      </c>
      <c r="H102" s="3">
        <v>15131</v>
      </c>
      <c r="I102" s="57" t="s">
        <v>298</v>
      </c>
      <c r="J102" s="140">
        <v>89.6</v>
      </c>
      <c r="K102" s="140">
        <v>0</v>
      </c>
      <c r="L102" s="4"/>
      <c r="M102" s="4"/>
      <c r="N102" s="5"/>
      <c r="O102" s="5"/>
      <c r="P102" s="3"/>
      <c r="Q102" s="116" t="s">
        <v>107</v>
      </c>
    </row>
    <row r="103" spans="1:17" ht="28.5" customHeight="1">
      <c r="A103" s="2">
        <v>72</v>
      </c>
      <c r="B103" s="3" t="s">
        <v>293</v>
      </c>
      <c r="C103" s="125" t="s">
        <v>174</v>
      </c>
      <c r="D103" s="57" t="s">
        <v>175</v>
      </c>
      <c r="E103" s="59"/>
      <c r="F103" s="3"/>
      <c r="G103" s="3"/>
      <c r="H103" s="3"/>
      <c r="I103" s="57"/>
      <c r="J103" s="140">
        <v>0</v>
      </c>
      <c r="K103" s="140">
        <v>89.6</v>
      </c>
      <c r="L103" s="4"/>
      <c r="M103" s="4"/>
      <c r="N103" s="5"/>
      <c r="O103" s="5"/>
      <c r="P103" s="3"/>
      <c r="Q103" s="116" t="s">
        <v>877</v>
      </c>
    </row>
    <row r="104" spans="1:17" s="77" customFormat="1" ht="36">
      <c r="A104" s="78">
        <v>73</v>
      </c>
      <c r="B104" s="59" t="s">
        <v>299</v>
      </c>
      <c r="C104" s="59" t="s">
        <v>300</v>
      </c>
      <c r="D104" s="59" t="s">
        <v>301</v>
      </c>
      <c r="E104" s="59" t="s">
        <v>302</v>
      </c>
      <c r="F104" s="59" t="s">
        <v>254</v>
      </c>
      <c r="G104" s="59" t="s">
        <v>1039</v>
      </c>
      <c r="H104" s="59">
        <v>15658</v>
      </c>
      <c r="I104" s="59" t="s">
        <v>303</v>
      </c>
      <c r="J104" s="141">
        <v>85.05</v>
      </c>
      <c r="K104" s="141">
        <v>85.05</v>
      </c>
      <c r="L104" s="75">
        <v>85.05</v>
      </c>
      <c r="M104" s="75"/>
      <c r="N104" s="76">
        <v>1020.6</v>
      </c>
      <c r="O104" s="76"/>
      <c r="P104" s="82" t="s">
        <v>1076</v>
      </c>
      <c r="Q104" s="117" t="s">
        <v>28</v>
      </c>
    </row>
    <row r="105" spans="1:17" ht="135">
      <c r="A105" s="2">
        <v>74</v>
      </c>
      <c r="B105" s="3" t="s">
        <v>308</v>
      </c>
      <c r="C105" s="126" t="s">
        <v>309</v>
      </c>
      <c r="D105" s="3" t="s">
        <v>65</v>
      </c>
      <c r="E105" s="3" t="s">
        <v>310</v>
      </c>
      <c r="F105" s="3" t="s">
        <v>240</v>
      </c>
      <c r="G105" s="3" t="s">
        <v>1039</v>
      </c>
      <c r="H105" s="3">
        <v>15923</v>
      </c>
      <c r="I105" s="57" t="s">
        <v>311</v>
      </c>
      <c r="J105" s="140">
        <v>96</v>
      </c>
      <c r="K105" s="140">
        <v>96</v>
      </c>
      <c r="L105" s="4"/>
      <c r="M105" s="4"/>
      <c r="N105" s="5"/>
      <c r="O105" s="5"/>
      <c r="P105" s="3"/>
      <c r="Q105" s="116" t="s">
        <v>3</v>
      </c>
    </row>
    <row r="106" spans="1:17" s="77" customFormat="1" ht="22.5">
      <c r="A106" s="78">
        <v>75</v>
      </c>
      <c r="B106" s="59" t="s">
        <v>312</v>
      </c>
      <c r="C106" s="59" t="s">
        <v>176</v>
      </c>
      <c r="D106" s="59" t="s">
        <v>177</v>
      </c>
      <c r="E106" s="59" t="s">
        <v>178</v>
      </c>
      <c r="F106" s="59" t="s">
        <v>1116</v>
      </c>
      <c r="G106" s="59" t="s">
        <v>1039</v>
      </c>
      <c r="H106" s="59">
        <v>15944</v>
      </c>
      <c r="I106" s="59" t="s">
        <v>298</v>
      </c>
      <c r="J106" s="141">
        <v>22.77</v>
      </c>
      <c r="K106" s="141">
        <v>22.77</v>
      </c>
      <c r="L106" s="75">
        <v>22.77</v>
      </c>
      <c r="M106" s="75"/>
      <c r="N106" s="76">
        <v>273.24</v>
      </c>
      <c r="O106" s="76"/>
      <c r="P106" s="59" t="s">
        <v>1076</v>
      </c>
      <c r="Q106" s="111" t="s">
        <v>66</v>
      </c>
    </row>
    <row r="107" spans="1:17" s="77" customFormat="1" ht="33.75">
      <c r="A107" s="78">
        <v>76</v>
      </c>
      <c r="B107" s="59" t="s">
        <v>179</v>
      </c>
      <c r="C107" s="59" t="s">
        <v>180</v>
      </c>
      <c r="D107" s="59" t="s">
        <v>181</v>
      </c>
      <c r="E107" s="59" t="s">
        <v>1025</v>
      </c>
      <c r="F107" s="59" t="s">
        <v>1116</v>
      </c>
      <c r="G107" s="59" t="s">
        <v>1039</v>
      </c>
      <c r="H107" s="59">
        <v>15944</v>
      </c>
      <c r="I107" s="59" t="s">
        <v>1026</v>
      </c>
      <c r="J107" s="141">
        <v>29.79</v>
      </c>
      <c r="K107" s="141">
        <v>29.79</v>
      </c>
      <c r="L107" s="75">
        <v>29.79</v>
      </c>
      <c r="M107" s="75"/>
      <c r="N107" s="76">
        <v>357.48</v>
      </c>
      <c r="O107" s="76"/>
      <c r="P107" s="59" t="s">
        <v>1076</v>
      </c>
      <c r="Q107" s="117" t="s">
        <v>67</v>
      </c>
    </row>
    <row r="108" spans="1:17" ht="153">
      <c r="A108" s="78">
        <v>77</v>
      </c>
      <c r="B108" s="59" t="s">
        <v>182</v>
      </c>
      <c r="C108" s="59" t="s">
        <v>183</v>
      </c>
      <c r="D108" s="59" t="s">
        <v>184</v>
      </c>
      <c r="E108" s="59" t="s">
        <v>185</v>
      </c>
      <c r="F108" s="59" t="s">
        <v>1116</v>
      </c>
      <c r="G108" s="59" t="s">
        <v>1039</v>
      </c>
      <c r="H108" s="59">
        <v>15944</v>
      </c>
      <c r="I108" s="59" t="s">
        <v>230</v>
      </c>
      <c r="J108" s="141">
        <v>46.9</v>
      </c>
      <c r="K108" s="141">
        <v>46.9</v>
      </c>
      <c r="L108" s="75">
        <v>46.9</v>
      </c>
      <c r="M108" s="75"/>
      <c r="N108" s="76">
        <v>707.81</v>
      </c>
      <c r="O108" s="76"/>
      <c r="P108" s="59" t="s">
        <v>1076</v>
      </c>
      <c r="Q108" s="116" t="s">
        <v>231</v>
      </c>
    </row>
    <row r="109" spans="1:17" ht="117">
      <c r="A109" s="2">
        <v>78</v>
      </c>
      <c r="B109" s="3" t="s">
        <v>415</v>
      </c>
      <c r="C109" s="125" t="s">
        <v>186</v>
      </c>
      <c r="D109" s="3" t="s">
        <v>550</v>
      </c>
      <c r="E109" s="3" t="s">
        <v>187</v>
      </c>
      <c r="F109" s="3" t="s">
        <v>240</v>
      </c>
      <c r="G109" s="3" t="s">
        <v>1039</v>
      </c>
      <c r="H109" s="3">
        <v>15923</v>
      </c>
      <c r="I109" s="57" t="s">
        <v>992</v>
      </c>
      <c r="J109" s="140">
        <v>44.176</v>
      </c>
      <c r="K109" s="140">
        <v>44.176</v>
      </c>
      <c r="L109" s="4"/>
      <c r="M109" s="4"/>
      <c r="N109" s="5"/>
      <c r="O109" s="5"/>
      <c r="P109" s="3"/>
      <c r="Q109" s="116" t="s">
        <v>821</v>
      </c>
    </row>
    <row r="110" spans="1:17" ht="153">
      <c r="A110" s="2">
        <v>79</v>
      </c>
      <c r="B110" s="3" t="s">
        <v>993</v>
      </c>
      <c r="C110" s="125" t="s">
        <v>994</v>
      </c>
      <c r="D110" s="3" t="s">
        <v>742</v>
      </c>
      <c r="E110" s="3" t="s">
        <v>995</v>
      </c>
      <c r="F110" s="3" t="s">
        <v>254</v>
      </c>
      <c r="G110" s="3" t="s">
        <v>1039</v>
      </c>
      <c r="H110" s="3">
        <v>15658</v>
      </c>
      <c r="I110" s="57" t="s">
        <v>996</v>
      </c>
      <c r="J110" s="140">
        <v>24.5</v>
      </c>
      <c r="K110" s="140">
        <v>24.5</v>
      </c>
      <c r="L110" s="4"/>
      <c r="M110" s="4"/>
      <c r="N110" s="5"/>
      <c r="O110" s="5"/>
      <c r="P110" s="3"/>
      <c r="Q110" s="116" t="s">
        <v>188</v>
      </c>
    </row>
    <row r="111" spans="1:17" ht="36">
      <c r="A111" s="2">
        <v>80</v>
      </c>
      <c r="B111" s="57" t="s">
        <v>146</v>
      </c>
      <c r="C111" s="3" t="s">
        <v>147</v>
      </c>
      <c r="D111" s="3" t="s">
        <v>148</v>
      </c>
      <c r="E111" s="3"/>
      <c r="F111" s="3"/>
      <c r="G111" s="3"/>
      <c r="H111" s="3"/>
      <c r="I111" s="57"/>
      <c r="J111" s="140">
        <v>0</v>
      </c>
      <c r="K111" s="140">
        <v>114.277</v>
      </c>
      <c r="L111" s="4"/>
      <c r="M111" s="4"/>
      <c r="N111" s="5"/>
      <c r="O111" s="5"/>
      <c r="P111" s="3"/>
      <c r="Q111" s="55" t="s">
        <v>316</v>
      </c>
    </row>
    <row r="112" spans="1:17" ht="81">
      <c r="A112" s="2">
        <v>80</v>
      </c>
      <c r="B112" s="58" t="s">
        <v>149</v>
      </c>
      <c r="C112" s="58" t="s">
        <v>493</v>
      </c>
      <c r="D112" s="59" t="s">
        <v>35</v>
      </c>
      <c r="E112" s="58" t="s">
        <v>36</v>
      </c>
      <c r="F112" s="3" t="s">
        <v>494</v>
      </c>
      <c r="G112" s="3" t="s">
        <v>1039</v>
      </c>
      <c r="H112" s="3">
        <v>15670</v>
      </c>
      <c r="I112" s="66" t="s">
        <v>150</v>
      </c>
      <c r="J112" s="140">
        <v>94.9</v>
      </c>
      <c r="K112" s="140">
        <v>0</v>
      </c>
      <c r="L112" s="4"/>
      <c r="M112" s="4"/>
      <c r="N112" s="5"/>
      <c r="O112" s="5"/>
      <c r="P112" s="3"/>
      <c r="Q112" s="98" t="s">
        <v>27</v>
      </c>
    </row>
    <row r="113" spans="1:17" ht="25.5">
      <c r="A113" s="2">
        <v>80</v>
      </c>
      <c r="B113" s="3" t="s">
        <v>31</v>
      </c>
      <c r="C113" s="3" t="s">
        <v>32</v>
      </c>
      <c r="D113" s="3" t="s">
        <v>33</v>
      </c>
      <c r="E113" s="3" t="s">
        <v>34</v>
      </c>
      <c r="F113" s="3" t="s">
        <v>1116</v>
      </c>
      <c r="G113" s="3" t="s">
        <v>1039</v>
      </c>
      <c r="H113" s="3">
        <v>15944</v>
      </c>
      <c r="I113" s="57"/>
      <c r="J113" s="140">
        <v>5.3</v>
      </c>
      <c r="K113" s="140">
        <v>0</v>
      </c>
      <c r="L113" s="4"/>
      <c r="M113" s="4"/>
      <c r="N113" s="5"/>
      <c r="O113" s="5"/>
      <c r="P113" s="3"/>
      <c r="Q113" s="55" t="s">
        <v>316</v>
      </c>
    </row>
    <row r="114" spans="1:17" ht="38.25">
      <c r="A114" s="2">
        <v>80</v>
      </c>
      <c r="B114" s="3" t="s">
        <v>37</v>
      </c>
      <c r="C114" s="3" t="s">
        <v>38</v>
      </c>
      <c r="D114" s="3" t="s">
        <v>39</v>
      </c>
      <c r="E114" s="3" t="s">
        <v>40</v>
      </c>
      <c r="F114" s="3" t="s">
        <v>1116</v>
      </c>
      <c r="G114" s="3" t="s">
        <v>1039</v>
      </c>
      <c r="H114" s="3">
        <v>15944</v>
      </c>
      <c r="I114" s="57"/>
      <c r="J114" s="140">
        <v>2.4</v>
      </c>
      <c r="K114" s="140">
        <v>0</v>
      </c>
      <c r="L114" s="4"/>
      <c r="M114" s="4"/>
      <c r="N114" s="5"/>
      <c r="O114" s="5"/>
      <c r="P114" s="3"/>
      <c r="Q114" s="55" t="s">
        <v>316</v>
      </c>
    </row>
    <row r="115" spans="1:17" ht="38.25">
      <c r="A115" s="2">
        <v>80</v>
      </c>
      <c r="B115" s="3" t="s">
        <v>41</v>
      </c>
      <c r="C115" s="3" t="s">
        <v>42</v>
      </c>
      <c r="D115" s="3" t="s">
        <v>43</v>
      </c>
      <c r="E115" s="3" t="s">
        <v>44</v>
      </c>
      <c r="F115" s="3" t="s">
        <v>1116</v>
      </c>
      <c r="G115" s="3" t="s">
        <v>1039</v>
      </c>
      <c r="H115" s="3">
        <v>15944</v>
      </c>
      <c r="I115" s="57"/>
      <c r="J115" s="140">
        <v>3.1</v>
      </c>
      <c r="K115" s="140">
        <v>0</v>
      </c>
      <c r="L115" s="4"/>
      <c r="M115" s="4"/>
      <c r="N115" s="5"/>
      <c r="O115" s="5"/>
      <c r="P115" s="3"/>
      <c r="Q115" s="55" t="s">
        <v>316</v>
      </c>
    </row>
    <row r="116" spans="1:17" ht="33.75">
      <c r="A116" s="2">
        <v>80</v>
      </c>
      <c r="B116" s="3" t="s">
        <v>45</v>
      </c>
      <c r="C116" s="3" t="s">
        <v>46</v>
      </c>
      <c r="D116" s="3" t="s">
        <v>47</v>
      </c>
      <c r="E116" s="59" t="s">
        <v>227</v>
      </c>
      <c r="F116" s="3" t="s">
        <v>48</v>
      </c>
      <c r="G116" s="3" t="s">
        <v>1039</v>
      </c>
      <c r="H116" s="3"/>
      <c r="I116" s="57"/>
      <c r="J116" s="140">
        <v>3.9</v>
      </c>
      <c r="K116" s="140">
        <v>0</v>
      </c>
      <c r="L116" s="4"/>
      <c r="M116" s="4"/>
      <c r="N116" s="5"/>
      <c r="O116" s="5"/>
      <c r="P116" s="3"/>
      <c r="Q116" s="55" t="s">
        <v>316</v>
      </c>
    </row>
    <row r="117" spans="1:17" ht="24">
      <c r="A117" s="2">
        <v>80</v>
      </c>
      <c r="B117" s="3" t="s">
        <v>151</v>
      </c>
      <c r="C117" s="3" t="s">
        <v>151</v>
      </c>
      <c r="D117" s="3" t="s">
        <v>151</v>
      </c>
      <c r="E117" s="59"/>
      <c r="F117" s="3"/>
      <c r="G117" s="3"/>
      <c r="H117" s="3"/>
      <c r="I117" s="57"/>
      <c r="J117" s="140">
        <v>4.677</v>
      </c>
      <c r="K117" s="140">
        <v>0</v>
      </c>
      <c r="L117" s="4"/>
      <c r="M117" s="4"/>
      <c r="N117" s="5"/>
      <c r="O117" s="5"/>
      <c r="P117" s="3"/>
      <c r="Q117" s="55" t="s">
        <v>152</v>
      </c>
    </row>
    <row r="118" spans="1:17" s="77" customFormat="1" ht="45">
      <c r="A118" s="78">
        <v>81</v>
      </c>
      <c r="B118" s="59" t="s">
        <v>648</v>
      </c>
      <c r="C118" s="59" t="s">
        <v>649</v>
      </c>
      <c r="D118" s="59" t="s">
        <v>650</v>
      </c>
      <c r="E118" s="59" t="s">
        <v>651</v>
      </c>
      <c r="F118" s="59" t="s">
        <v>254</v>
      </c>
      <c r="G118" s="59" t="s">
        <v>1039</v>
      </c>
      <c r="H118" s="59">
        <v>15658</v>
      </c>
      <c r="I118" s="59"/>
      <c r="J118" s="141">
        <v>0.914</v>
      </c>
      <c r="K118" s="141">
        <v>0.914</v>
      </c>
      <c r="L118" s="75">
        <v>0.914</v>
      </c>
      <c r="M118" s="75"/>
      <c r="N118" s="76">
        <v>125</v>
      </c>
      <c r="O118" s="76"/>
      <c r="P118" s="59" t="s">
        <v>1076</v>
      </c>
      <c r="Q118" s="111" t="s">
        <v>597</v>
      </c>
    </row>
    <row r="119" spans="1:17" ht="162">
      <c r="A119" s="2">
        <v>82</v>
      </c>
      <c r="B119" s="3" t="s">
        <v>584</v>
      </c>
      <c r="C119" s="125" t="s">
        <v>124</v>
      </c>
      <c r="D119" s="3" t="s">
        <v>427</v>
      </c>
      <c r="E119" s="3" t="s">
        <v>819</v>
      </c>
      <c r="F119" s="3" t="s">
        <v>254</v>
      </c>
      <c r="G119" s="3" t="s">
        <v>1039</v>
      </c>
      <c r="H119" s="3">
        <v>15658</v>
      </c>
      <c r="I119" s="57" t="s">
        <v>402</v>
      </c>
      <c r="J119" s="140">
        <v>79.492</v>
      </c>
      <c r="K119" s="140">
        <v>52.166</v>
      </c>
      <c r="L119" s="4"/>
      <c r="M119" s="4"/>
      <c r="N119" s="5"/>
      <c r="O119" s="5"/>
      <c r="P119" s="3"/>
      <c r="Q119" s="116" t="s">
        <v>464</v>
      </c>
    </row>
    <row r="120" spans="1:17" ht="108">
      <c r="A120" s="2">
        <v>82</v>
      </c>
      <c r="B120" s="3" t="s">
        <v>584</v>
      </c>
      <c r="C120" s="125" t="s">
        <v>744</v>
      </c>
      <c r="D120" s="57" t="s">
        <v>29</v>
      </c>
      <c r="E120" s="3" t="s">
        <v>745</v>
      </c>
      <c r="F120" s="3" t="s">
        <v>254</v>
      </c>
      <c r="G120" s="3" t="s">
        <v>1039</v>
      </c>
      <c r="H120" s="3">
        <v>15658</v>
      </c>
      <c r="I120" s="57" t="s">
        <v>608</v>
      </c>
      <c r="J120" s="140">
        <v>0</v>
      </c>
      <c r="K120" s="140">
        <v>2.484</v>
      </c>
      <c r="L120" s="4"/>
      <c r="M120" s="4"/>
      <c r="N120" s="5"/>
      <c r="O120" s="5"/>
      <c r="P120" s="3"/>
      <c r="Q120" s="116" t="s">
        <v>121</v>
      </c>
    </row>
    <row r="121" spans="1:17" ht="33.75">
      <c r="A121" s="2">
        <v>82</v>
      </c>
      <c r="B121" s="3" t="s">
        <v>584</v>
      </c>
      <c r="C121" s="125" t="s">
        <v>1005</v>
      </c>
      <c r="D121" s="57" t="s">
        <v>56</v>
      </c>
      <c r="E121" s="59" t="s">
        <v>1006</v>
      </c>
      <c r="F121" s="3" t="s">
        <v>254</v>
      </c>
      <c r="G121" s="3" t="s">
        <v>1039</v>
      </c>
      <c r="H121" s="3">
        <v>15658</v>
      </c>
      <c r="I121" s="57" t="s">
        <v>1007</v>
      </c>
      <c r="J121" s="140">
        <v>0</v>
      </c>
      <c r="K121" s="140">
        <v>2.484</v>
      </c>
      <c r="L121" s="4"/>
      <c r="M121" s="4"/>
      <c r="N121" s="5"/>
      <c r="O121" s="5"/>
      <c r="P121" s="3"/>
      <c r="Q121" s="55" t="s">
        <v>168</v>
      </c>
    </row>
    <row r="122" spans="1:17" ht="27">
      <c r="A122" s="2">
        <v>82</v>
      </c>
      <c r="B122" s="3" t="s">
        <v>584</v>
      </c>
      <c r="C122" s="125" t="s">
        <v>1005</v>
      </c>
      <c r="D122" s="57" t="s">
        <v>359</v>
      </c>
      <c r="E122" s="3" t="s">
        <v>1008</v>
      </c>
      <c r="F122" s="3" t="s">
        <v>254</v>
      </c>
      <c r="G122" s="3" t="s">
        <v>1039</v>
      </c>
      <c r="H122" s="3">
        <v>15658</v>
      </c>
      <c r="I122" s="57"/>
      <c r="J122" s="140">
        <v>0</v>
      </c>
      <c r="K122" s="140">
        <v>2.484</v>
      </c>
      <c r="L122" s="4"/>
      <c r="M122" s="4"/>
      <c r="N122" s="5"/>
      <c r="O122" s="5"/>
      <c r="P122" s="3"/>
      <c r="Q122" s="116" t="s">
        <v>365</v>
      </c>
    </row>
    <row r="123" spans="1:17" ht="36">
      <c r="A123" s="2">
        <v>82</v>
      </c>
      <c r="B123" s="3" t="s">
        <v>584</v>
      </c>
      <c r="C123" s="125" t="s">
        <v>1005</v>
      </c>
      <c r="D123" s="57" t="s">
        <v>167</v>
      </c>
      <c r="E123" s="59" t="s">
        <v>126</v>
      </c>
      <c r="F123" s="3" t="s">
        <v>254</v>
      </c>
      <c r="G123" s="3" t="s">
        <v>1039</v>
      </c>
      <c r="H123" s="3">
        <v>15658</v>
      </c>
      <c r="I123" s="59" t="s">
        <v>55</v>
      </c>
      <c r="J123" s="140">
        <v>0</v>
      </c>
      <c r="K123" s="140">
        <v>2.484</v>
      </c>
      <c r="L123" s="4"/>
      <c r="M123" s="4"/>
      <c r="N123" s="5"/>
      <c r="O123" s="5"/>
      <c r="P123" s="3"/>
      <c r="Q123" s="116" t="s">
        <v>125</v>
      </c>
    </row>
    <row r="124" spans="1:17" ht="36">
      <c r="A124" s="2">
        <v>82</v>
      </c>
      <c r="B124" s="3" t="s">
        <v>584</v>
      </c>
      <c r="C124" s="125" t="s">
        <v>1005</v>
      </c>
      <c r="D124" s="57" t="s">
        <v>704</v>
      </c>
      <c r="E124" s="112" t="s">
        <v>585</v>
      </c>
      <c r="F124" s="57" t="s">
        <v>1043</v>
      </c>
      <c r="G124" s="3" t="s">
        <v>1039</v>
      </c>
      <c r="H124" s="3">
        <v>15601</v>
      </c>
      <c r="I124" s="59" t="s">
        <v>586</v>
      </c>
      <c r="J124" s="140">
        <v>0</v>
      </c>
      <c r="K124" s="140">
        <v>2.484</v>
      </c>
      <c r="L124" s="4"/>
      <c r="M124" s="4"/>
      <c r="N124" s="5"/>
      <c r="O124" s="5"/>
      <c r="P124" s="3"/>
      <c r="Q124" s="116" t="s">
        <v>64</v>
      </c>
    </row>
    <row r="125" spans="1:17" ht="54">
      <c r="A125" s="2">
        <v>82</v>
      </c>
      <c r="B125" s="3" t="s">
        <v>584</v>
      </c>
      <c r="C125" s="125" t="s">
        <v>1005</v>
      </c>
      <c r="D125" s="57" t="s">
        <v>54</v>
      </c>
      <c r="E125" s="59" t="s">
        <v>587</v>
      </c>
      <c r="F125" s="57" t="s">
        <v>588</v>
      </c>
      <c r="G125" s="3" t="s">
        <v>589</v>
      </c>
      <c r="H125" s="3">
        <v>32967</v>
      </c>
      <c r="I125" s="59" t="s">
        <v>426</v>
      </c>
      <c r="J125" s="140">
        <v>0</v>
      </c>
      <c r="K125" s="140">
        <v>2.484</v>
      </c>
      <c r="L125" s="4"/>
      <c r="M125" s="4"/>
      <c r="N125" s="5"/>
      <c r="O125" s="5"/>
      <c r="P125" s="3"/>
      <c r="Q125" s="116" t="s">
        <v>542</v>
      </c>
    </row>
    <row r="126" spans="1:17" s="77" customFormat="1" ht="36">
      <c r="A126" s="78">
        <v>82</v>
      </c>
      <c r="B126" s="59" t="s">
        <v>584</v>
      </c>
      <c r="C126" s="59" t="s">
        <v>1005</v>
      </c>
      <c r="D126" s="59" t="s">
        <v>485</v>
      </c>
      <c r="E126" s="59" t="s">
        <v>345</v>
      </c>
      <c r="F126" s="59" t="s">
        <v>1054</v>
      </c>
      <c r="G126" s="59" t="s">
        <v>1039</v>
      </c>
      <c r="H126" s="59">
        <v>15217</v>
      </c>
      <c r="I126" s="59" t="s">
        <v>350</v>
      </c>
      <c r="J126" s="141">
        <v>0</v>
      </c>
      <c r="K126" s="141">
        <v>2.484</v>
      </c>
      <c r="L126" s="75">
        <v>2.484</v>
      </c>
      <c r="M126" s="75"/>
      <c r="N126" s="76">
        <v>100</v>
      </c>
      <c r="O126" s="76"/>
      <c r="P126" s="59" t="s">
        <v>1076</v>
      </c>
      <c r="Q126" s="113" t="s">
        <v>703</v>
      </c>
    </row>
    <row r="127" spans="1:17" s="77" customFormat="1" ht="27">
      <c r="A127" s="78">
        <v>82</v>
      </c>
      <c r="B127" s="59" t="s">
        <v>584</v>
      </c>
      <c r="C127" s="59" t="s">
        <v>346</v>
      </c>
      <c r="D127" s="59" t="s">
        <v>347</v>
      </c>
      <c r="E127" s="59" t="s">
        <v>702</v>
      </c>
      <c r="F127" s="59" t="s">
        <v>348</v>
      </c>
      <c r="G127" s="59" t="s">
        <v>1039</v>
      </c>
      <c r="H127" s="59">
        <v>15639</v>
      </c>
      <c r="I127" s="59" t="s">
        <v>349</v>
      </c>
      <c r="J127" s="141">
        <v>0</v>
      </c>
      <c r="K127" s="141">
        <v>2.484</v>
      </c>
      <c r="L127" s="75">
        <v>2.484</v>
      </c>
      <c r="M127" s="75"/>
      <c r="N127" s="76">
        <v>100</v>
      </c>
      <c r="O127" s="76"/>
      <c r="P127" s="59" t="s">
        <v>1076</v>
      </c>
      <c r="Q127" s="113" t="s">
        <v>701</v>
      </c>
    </row>
    <row r="128" spans="1:17" ht="25.5">
      <c r="A128" s="2">
        <v>82</v>
      </c>
      <c r="B128" s="3" t="s">
        <v>584</v>
      </c>
      <c r="C128" s="125" t="s">
        <v>346</v>
      </c>
      <c r="D128" s="57" t="s">
        <v>351</v>
      </c>
      <c r="E128" s="59" t="s">
        <v>352</v>
      </c>
      <c r="F128" s="57" t="s">
        <v>970</v>
      </c>
      <c r="G128" s="3" t="s">
        <v>1039</v>
      </c>
      <c r="H128" s="3">
        <v>15650</v>
      </c>
      <c r="I128" s="59" t="s">
        <v>353</v>
      </c>
      <c r="J128" s="140">
        <v>0</v>
      </c>
      <c r="K128" s="140">
        <v>2.484</v>
      </c>
      <c r="L128" s="4"/>
      <c r="M128" s="4"/>
      <c r="N128" s="5"/>
      <c r="O128" s="5"/>
      <c r="P128" s="3"/>
      <c r="Q128" s="116" t="s">
        <v>593</v>
      </c>
    </row>
    <row r="129" spans="1:17" ht="25.5">
      <c r="A129" s="2">
        <v>82</v>
      </c>
      <c r="B129" s="3" t="s">
        <v>584</v>
      </c>
      <c r="C129" s="125" t="s">
        <v>354</v>
      </c>
      <c r="D129" s="57" t="s">
        <v>355</v>
      </c>
      <c r="E129" s="59" t="s">
        <v>356</v>
      </c>
      <c r="F129" s="57" t="s">
        <v>970</v>
      </c>
      <c r="G129" s="3" t="s">
        <v>1039</v>
      </c>
      <c r="H129" s="3">
        <v>15650</v>
      </c>
      <c r="I129" s="57"/>
      <c r="J129" s="140">
        <v>0</v>
      </c>
      <c r="K129" s="140">
        <v>2.484</v>
      </c>
      <c r="L129" s="4"/>
      <c r="M129" s="4"/>
      <c r="N129" s="5"/>
      <c r="O129" s="5"/>
      <c r="P129" s="3"/>
      <c r="Q129" s="116" t="s">
        <v>500</v>
      </c>
    </row>
    <row r="130" spans="1:17" ht="25.5">
      <c r="A130" s="2">
        <v>82</v>
      </c>
      <c r="B130" s="3" t="s">
        <v>584</v>
      </c>
      <c r="C130" s="128" t="s">
        <v>488</v>
      </c>
      <c r="D130" s="57" t="s">
        <v>357</v>
      </c>
      <c r="E130" s="59" t="s">
        <v>358</v>
      </c>
      <c r="F130" s="57" t="s">
        <v>1043</v>
      </c>
      <c r="G130" s="3" t="s">
        <v>1039</v>
      </c>
      <c r="H130" s="3">
        <v>15601</v>
      </c>
      <c r="I130" s="57"/>
      <c r="J130" s="140">
        <v>0</v>
      </c>
      <c r="K130" s="140">
        <v>0</v>
      </c>
      <c r="L130" s="4"/>
      <c r="M130" s="4"/>
      <c r="N130" s="5"/>
      <c r="O130" s="5"/>
      <c r="P130" s="3"/>
      <c r="Q130" s="116" t="s">
        <v>822</v>
      </c>
    </row>
    <row r="131" spans="1:17" ht="81">
      <c r="A131" s="2">
        <v>82</v>
      </c>
      <c r="B131" s="3" t="s">
        <v>584</v>
      </c>
      <c r="C131" s="136" t="s">
        <v>432</v>
      </c>
      <c r="D131" s="57" t="s">
        <v>430</v>
      </c>
      <c r="E131" s="59" t="s">
        <v>431</v>
      </c>
      <c r="F131" s="57" t="s">
        <v>970</v>
      </c>
      <c r="G131" s="3" t="s">
        <v>1039</v>
      </c>
      <c r="H131" s="3">
        <v>15650</v>
      </c>
      <c r="I131" s="57"/>
      <c r="J131" s="140">
        <v>0</v>
      </c>
      <c r="K131" s="140">
        <f>0.621+0.207+0.207</f>
        <v>1.035</v>
      </c>
      <c r="L131" s="4">
        <f>K131</f>
        <v>1.035</v>
      </c>
      <c r="M131" s="4"/>
      <c r="N131" s="5">
        <v>25</v>
      </c>
      <c r="O131" s="5"/>
      <c r="P131" s="3"/>
      <c r="Q131" s="116" t="s">
        <v>164</v>
      </c>
    </row>
    <row r="132" spans="1:17" ht="25.5">
      <c r="A132" s="2">
        <v>82</v>
      </c>
      <c r="B132" s="3" t="s">
        <v>584</v>
      </c>
      <c r="C132" s="136" t="s">
        <v>433</v>
      </c>
      <c r="D132" s="57" t="s">
        <v>434</v>
      </c>
      <c r="E132" s="59" t="s">
        <v>552</v>
      </c>
      <c r="F132" s="59" t="s">
        <v>553</v>
      </c>
      <c r="G132" s="3" t="s">
        <v>1039</v>
      </c>
      <c r="H132" s="3">
        <v>15655</v>
      </c>
      <c r="I132" s="57"/>
      <c r="J132" s="140">
        <v>0</v>
      </c>
      <c r="K132" s="140">
        <v>0</v>
      </c>
      <c r="L132" s="4"/>
      <c r="M132" s="4"/>
      <c r="O132" s="5"/>
      <c r="P132" s="3"/>
      <c r="Q132" s="116" t="s">
        <v>822</v>
      </c>
    </row>
    <row r="133" spans="1:17" ht="25.5">
      <c r="A133" s="2">
        <v>82</v>
      </c>
      <c r="B133" s="3" t="s">
        <v>584</v>
      </c>
      <c r="C133" s="125" t="s">
        <v>435</v>
      </c>
      <c r="D133" s="57" t="s">
        <v>325</v>
      </c>
      <c r="E133" s="59" t="s">
        <v>324</v>
      </c>
      <c r="F133" s="57" t="s">
        <v>437</v>
      </c>
      <c r="G133" s="3" t="s">
        <v>438</v>
      </c>
      <c r="H133" s="3">
        <v>37865</v>
      </c>
      <c r="I133" s="57" t="s">
        <v>442</v>
      </c>
      <c r="J133" s="140">
        <v>0</v>
      </c>
      <c r="K133" s="140">
        <v>0.207</v>
      </c>
      <c r="L133" s="4"/>
      <c r="M133" s="4"/>
      <c r="N133" s="5"/>
      <c r="O133" s="5"/>
      <c r="P133" s="3"/>
      <c r="Q133" s="116" t="s">
        <v>595</v>
      </c>
    </row>
    <row r="134" spans="1:17" ht="36">
      <c r="A134" s="2">
        <v>82</v>
      </c>
      <c r="B134" s="3" t="s">
        <v>584</v>
      </c>
      <c r="C134" s="136" t="s">
        <v>432</v>
      </c>
      <c r="D134" s="57" t="s">
        <v>439</v>
      </c>
      <c r="E134" s="59" t="s">
        <v>323</v>
      </c>
      <c r="F134" s="57" t="s">
        <v>437</v>
      </c>
      <c r="G134" s="3" t="s">
        <v>438</v>
      </c>
      <c r="H134" s="3">
        <v>37865</v>
      </c>
      <c r="I134" s="57" t="s">
        <v>440</v>
      </c>
      <c r="J134" s="140">
        <v>0</v>
      </c>
      <c r="K134" s="140">
        <v>0</v>
      </c>
      <c r="L134" s="4"/>
      <c r="M134" s="4"/>
      <c r="N134" s="5"/>
      <c r="O134" s="5"/>
      <c r="P134" s="3"/>
      <c r="Q134" s="116" t="s">
        <v>110</v>
      </c>
    </row>
    <row r="135" spans="1:17" ht="90">
      <c r="A135" s="2">
        <v>82</v>
      </c>
      <c r="B135" s="3" t="s">
        <v>584</v>
      </c>
      <c r="C135" s="136" t="s">
        <v>432</v>
      </c>
      <c r="D135" s="57" t="s">
        <v>441</v>
      </c>
      <c r="E135" s="59" t="s">
        <v>436</v>
      </c>
      <c r="F135" s="57" t="s">
        <v>437</v>
      </c>
      <c r="G135" s="3" t="s">
        <v>438</v>
      </c>
      <c r="H135" s="3">
        <v>37865</v>
      </c>
      <c r="I135" s="57" t="s">
        <v>442</v>
      </c>
      <c r="J135" s="140">
        <v>0</v>
      </c>
      <c r="K135" s="140">
        <v>0</v>
      </c>
      <c r="L135" s="4"/>
      <c r="M135" s="4"/>
      <c r="N135" s="5"/>
      <c r="O135" s="5"/>
      <c r="P135" s="3"/>
      <c r="Q135" s="116" t="s">
        <v>111</v>
      </c>
    </row>
    <row r="136" spans="1:17" s="77" customFormat="1" ht="81">
      <c r="A136" s="78">
        <v>83</v>
      </c>
      <c r="B136" s="59" t="s">
        <v>387</v>
      </c>
      <c r="C136" s="59" t="s">
        <v>656</v>
      </c>
      <c r="D136" s="59" t="s">
        <v>314</v>
      </c>
      <c r="E136" s="59" t="s">
        <v>388</v>
      </c>
      <c r="F136" s="59" t="s">
        <v>240</v>
      </c>
      <c r="G136" s="59" t="s">
        <v>1039</v>
      </c>
      <c r="H136" s="59">
        <v>15923</v>
      </c>
      <c r="I136" s="59" t="s">
        <v>389</v>
      </c>
      <c r="J136" s="141">
        <v>32.8</v>
      </c>
      <c r="K136" s="141">
        <v>32.8</v>
      </c>
      <c r="L136" s="75">
        <v>32.8</v>
      </c>
      <c r="M136" s="75"/>
      <c r="N136" s="76">
        <v>262.4</v>
      </c>
      <c r="O136" s="76"/>
      <c r="P136" s="59" t="s">
        <v>1076</v>
      </c>
      <c r="Q136" s="111" t="s">
        <v>313</v>
      </c>
    </row>
    <row r="137" spans="1:17" s="77" customFormat="1" ht="11.25">
      <c r="A137" s="78">
        <v>84</v>
      </c>
      <c r="B137" s="59"/>
      <c r="C137" s="59"/>
      <c r="D137" s="59"/>
      <c r="E137" s="59"/>
      <c r="F137" s="59"/>
      <c r="G137" s="59"/>
      <c r="H137" s="59"/>
      <c r="I137" s="59"/>
      <c r="J137" s="141"/>
      <c r="K137" s="141"/>
      <c r="L137" s="75"/>
      <c r="M137" s="75"/>
      <c r="N137" s="76"/>
      <c r="O137" s="76"/>
      <c r="P137" s="59"/>
      <c r="Q137" s="111"/>
    </row>
    <row r="138" spans="1:17" s="77" customFormat="1" ht="45">
      <c r="A138" s="78">
        <v>85</v>
      </c>
      <c r="B138" s="59" t="s">
        <v>603</v>
      </c>
      <c r="C138" s="59" t="s">
        <v>604</v>
      </c>
      <c r="D138" s="59" t="s">
        <v>605</v>
      </c>
      <c r="E138" s="59" t="s">
        <v>606</v>
      </c>
      <c r="F138" s="59" t="s">
        <v>240</v>
      </c>
      <c r="G138" s="59" t="s">
        <v>1039</v>
      </c>
      <c r="H138" s="59">
        <v>15923</v>
      </c>
      <c r="I138" s="59" t="s">
        <v>607</v>
      </c>
      <c r="J138" s="141">
        <v>1.5</v>
      </c>
      <c r="K138" s="141">
        <v>1.5</v>
      </c>
      <c r="L138" s="75">
        <v>1.5</v>
      </c>
      <c r="M138" s="75"/>
      <c r="N138" s="76">
        <v>125</v>
      </c>
      <c r="O138" s="76"/>
      <c r="P138" s="59" t="s">
        <v>1076</v>
      </c>
      <c r="Q138" s="111" t="s">
        <v>228</v>
      </c>
    </row>
    <row r="139" spans="1:17" s="77" customFormat="1" ht="36">
      <c r="A139" s="78">
        <v>86</v>
      </c>
      <c r="B139" s="59" t="s">
        <v>418</v>
      </c>
      <c r="C139" s="59" t="s">
        <v>419</v>
      </c>
      <c r="D139" s="59" t="s">
        <v>420</v>
      </c>
      <c r="E139" s="59" t="s">
        <v>421</v>
      </c>
      <c r="F139" s="59" t="s">
        <v>1116</v>
      </c>
      <c r="G139" s="59" t="s">
        <v>1039</v>
      </c>
      <c r="H139" s="59">
        <v>15944</v>
      </c>
      <c r="I139" s="59" t="s">
        <v>422</v>
      </c>
      <c r="J139" s="141">
        <v>13.832</v>
      </c>
      <c r="K139" s="141">
        <v>13.832</v>
      </c>
      <c r="L139" s="75">
        <v>13.832</v>
      </c>
      <c r="M139" s="75"/>
      <c r="N139" s="76">
        <v>829.92</v>
      </c>
      <c r="O139" s="76"/>
      <c r="P139" s="59" t="s">
        <v>1076</v>
      </c>
      <c r="Q139" s="113" t="s">
        <v>169</v>
      </c>
    </row>
    <row r="140" spans="1:17" s="77" customFormat="1" ht="90">
      <c r="A140" s="78">
        <v>87</v>
      </c>
      <c r="B140" s="59" t="s">
        <v>706</v>
      </c>
      <c r="C140" s="59" t="s">
        <v>157</v>
      </c>
      <c r="D140" s="59" t="s">
        <v>707</v>
      </c>
      <c r="E140" s="59" t="s">
        <v>708</v>
      </c>
      <c r="F140" s="59" t="s">
        <v>240</v>
      </c>
      <c r="G140" s="59" t="s">
        <v>1039</v>
      </c>
      <c r="H140" s="59">
        <v>15923</v>
      </c>
      <c r="I140" s="59" t="s">
        <v>98</v>
      </c>
      <c r="J140" s="141">
        <v>10.491</v>
      </c>
      <c r="K140" s="141">
        <v>10.491</v>
      </c>
      <c r="L140" s="75">
        <v>10.491</v>
      </c>
      <c r="M140" s="75"/>
      <c r="N140" s="76">
        <v>628.46</v>
      </c>
      <c r="O140" s="76"/>
      <c r="P140" s="59" t="s">
        <v>1076</v>
      </c>
      <c r="Q140" s="111" t="s">
        <v>596</v>
      </c>
    </row>
    <row r="141" spans="1:17" s="77" customFormat="1" ht="45">
      <c r="A141" s="78">
        <v>88</v>
      </c>
      <c r="B141" s="59" t="s">
        <v>709</v>
      </c>
      <c r="C141" s="59" t="s">
        <v>710</v>
      </c>
      <c r="D141" s="59" t="s">
        <v>711</v>
      </c>
      <c r="E141" s="59" t="s">
        <v>712</v>
      </c>
      <c r="F141" s="59" t="s">
        <v>1116</v>
      </c>
      <c r="G141" s="59" t="s">
        <v>1039</v>
      </c>
      <c r="H141" s="59">
        <v>15944</v>
      </c>
      <c r="I141" s="59" t="s">
        <v>713</v>
      </c>
      <c r="J141" s="141">
        <v>4.1</v>
      </c>
      <c r="K141" s="141">
        <v>4.1</v>
      </c>
      <c r="L141" s="75">
        <v>4.1</v>
      </c>
      <c r="M141" s="75"/>
      <c r="N141" s="76">
        <v>245</v>
      </c>
      <c r="O141" s="76"/>
      <c r="P141" s="59" t="s">
        <v>1076</v>
      </c>
      <c r="Q141" s="111" t="s">
        <v>429</v>
      </c>
    </row>
    <row r="142" spans="1:17" s="63" customFormat="1" ht="22.5">
      <c r="A142" s="60">
        <v>89</v>
      </c>
      <c r="B142" s="59" t="s">
        <v>714</v>
      </c>
      <c r="C142" s="59" t="s">
        <v>715</v>
      </c>
      <c r="D142" s="59" t="s">
        <v>716</v>
      </c>
      <c r="E142" s="112" t="s">
        <v>717</v>
      </c>
      <c r="F142" s="59" t="s">
        <v>1116</v>
      </c>
      <c r="G142" s="59" t="s">
        <v>1039</v>
      </c>
      <c r="H142" s="59">
        <v>15944</v>
      </c>
      <c r="I142" s="59" t="s">
        <v>718</v>
      </c>
      <c r="J142" s="141">
        <v>0</v>
      </c>
      <c r="K142" s="141">
        <v>0</v>
      </c>
      <c r="L142" s="61"/>
      <c r="M142" s="61"/>
      <c r="N142" s="62"/>
      <c r="O142" s="62"/>
      <c r="P142" s="57"/>
      <c r="Q142" s="134" t="s">
        <v>508</v>
      </c>
    </row>
    <row r="143" spans="1:17" s="63" customFormat="1" ht="27">
      <c r="A143" s="60">
        <v>89</v>
      </c>
      <c r="B143" s="59" t="s">
        <v>714</v>
      </c>
      <c r="C143" s="59" t="s">
        <v>719</v>
      </c>
      <c r="D143" s="59" t="s">
        <v>720</v>
      </c>
      <c r="E143" s="112" t="s">
        <v>721</v>
      </c>
      <c r="F143" s="59" t="s">
        <v>722</v>
      </c>
      <c r="G143" s="59" t="s">
        <v>807</v>
      </c>
      <c r="H143" s="59" t="s">
        <v>723</v>
      </c>
      <c r="I143" s="59"/>
      <c r="J143" s="141">
        <v>0</v>
      </c>
      <c r="K143" s="141">
        <v>0</v>
      </c>
      <c r="L143" s="61"/>
      <c r="M143" s="61"/>
      <c r="N143" s="62"/>
      <c r="O143" s="62"/>
      <c r="P143" s="57"/>
      <c r="Q143" s="134" t="s">
        <v>509</v>
      </c>
    </row>
    <row r="144" spans="1:17" s="77" customFormat="1" ht="27">
      <c r="A144" s="114" t="s">
        <v>425</v>
      </c>
      <c r="B144" s="112" t="s">
        <v>424</v>
      </c>
      <c r="C144" s="59" t="s">
        <v>220</v>
      </c>
      <c r="D144" s="59" t="s">
        <v>221</v>
      </c>
      <c r="E144" s="59" t="s">
        <v>222</v>
      </c>
      <c r="F144" s="59" t="s">
        <v>240</v>
      </c>
      <c r="G144" s="59" t="s">
        <v>1039</v>
      </c>
      <c r="H144" s="59">
        <v>15923</v>
      </c>
      <c r="I144" s="59"/>
      <c r="J144" s="141">
        <v>7.191</v>
      </c>
      <c r="K144" s="141">
        <v>7.191</v>
      </c>
      <c r="L144" s="75">
        <v>7.191</v>
      </c>
      <c r="M144" s="75"/>
      <c r="N144" s="76">
        <v>431.46</v>
      </c>
      <c r="O144" s="76"/>
      <c r="P144" s="59" t="s">
        <v>1076</v>
      </c>
      <c r="Q144" s="113" t="s">
        <v>1019</v>
      </c>
    </row>
    <row r="145" spans="1:17" s="63" customFormat="1" ht="33.75">
      <c r="A145" s="60">
        <v>92</v>
      </c>
      <c r="B145" s="57" t="s">
        <v>977</v>
      </c>
      <c r="C145" s="125" t="s">
        <v>978</v>
      </c>
      <c r="D145" s="57" t="s">
        <v>979</v>
      </c>
      <c r="E145" s="59" t="s">
        <v>980</v>
      </c>
      <c r="F145" s="57" t="s">
        <v>981</v>
      </c>
      <c r="G145" s="57" t="s">
        <v>1039</v>
      </c>
      <c r="H145" s="57">
        <v>15902</v>
      </c>
      <c r="I145" s="57"/>
      <c r="J145" s="142">
        <v>7.504</v>
      </c>
      <c r="K145" s="142">
        <v>7.504</v>
      </c>
      <c r="L145" s="61"/>
      <c r="M145" s="61"/>
      <c r="N145" s="62"/>
      <c r="O145" s="62"/>
      <c r="P145" s="57"/>
      <c r="Q145" s="116" t="s">
        <v>68</v>
      </c>
    </row>
    <row r="146" spans="1:17" s="63" customFormat="1" ht="144">
      <c r="A146" s="60">
        <v>93</v>
      </c>
      <c r="B146" s="57" t="s">
        <v>69</v>
      </c>
      <c r="C146" s="125" t="s">
        <v>70</v>
      </c>
      <c r="D146" s="57" t="s">
        <v>71</v>
      </c>
      <c r="E146" s="57" t="s">
        <v>72</v>
      </c>
      <c r="F146" s="57" t="s">
        <v>970</v>
      </c>
      <c r="G146" s="57" t="s">
        <v>1039</v>
      </c>
      <c r="H146" s="57">
        <v>15650</v>
      </c>
      <c r="I146" s="57" t="s">
        <v>73</v>
      </c>
      <c r="J146" s="142">
        <v>2.043</v>
      </c>
      <c r="K146" s="142">
        <f>J146</f>
        <v>2.043</v>
      </c>
      <c r="L146" s="61"/>
      <c r="M146" s="61"/>
      <c r="N146" s="62"/>
      <c r="O146" s="62"/>
      <c r="P146" s="57"/>
      <c r="Q146" s="116" t="s">
        <v>133</v>
      </c>
    </row>
    <row r="147" spans="1:17" s="63" customFormat="1" ht="63">
      <c r="A147" s="78">
        <v>94</v>
      </c>
      <c r="B147" s="59" t="s">
        <v>74</v>
      </c>
      <c r="C147" s="59" t="s">
        <v>75</v>
      </c>
      <c r="D147" s="59" t="s">
        <v>76</v>
      </c>
      <c r="E147" s="59" t="s">
        <v>77</v>
      </c>
      <c r="F147" s="59" t="s">
        <v>240</v>
      </c>
      <c r="G147" s="59" t="s">
        <v>1039</v>
      </c>
      <c r="H147" s="59">
        <v>15923</v>
      </c>
      <c r="I147" s="59" t="s">
        <v>78</v>
      </c>
      <c r="J147" s="141">
        <v>12.512</v>
      </c>
      <c r="K147" s="141">
        <v>12.512</v>
      </c>
      <c r="L147" s="75">
        <v>12.512</v>
      </c>
      <c r="M147" s="75"/>
      <c r="N147" s="76">
        <v>150.14</v>
      </c>
      <c r="O147" s="76"/>
      <c r="P147" s="59" t="s">
        <v>1076</v>
      </c>
      <c r="Q147" s="113" t="s">
        <v>771</v>
      </c>
    </row>
    <row r="148" spans="1:17" s="63" customFormat="1" ht="63">
      <c r="A148" s="60">
        <v>95</v>
      </c>
      <c r="B148" s="57" t="s">
        <v>79</v>
      </c>
      <c r="C148" s="125" t="s">
        <v>80</v>
      </c>
      <c r="D148" s="57" t="s">
        <v>81</v>
      </c>
      <c r="E148" s="57" t="s">
        <v>82</v>
      </c>
      <c r="F148" s="57" t="s">
        <v>254</v>
      </c>
      <c r="G148" s="57" t="s">
        <v>1039</v>
      </c>
      <c r="H148" s="57">
        <v>15658</v>
      </c>
      <c r="I148" s="57" t="s">
        <v>83</v>
      </c>
      <c r="J148" s="142">
        <v>7</v>
      </c>
      <c r="K148" s="142">
        <v>7</v>
      </c>
      <c r="L148" s="61"/>
      <c r="M148" s="61"/>
      <c r="N148" s="62"/>
      <c r="O148" s="62"/>
      <c r="P148" s="57"/>
      <c r="Q148" s="116" t="s">
        <v>132</v>
      </c>
    </row>
    <row r="149" spans="1:17" s="63" customFormat="1" ht="108">
      <c r="A149" s="60">
        <v>96</v>
      </c>
      <c r="B149" s="57" t="s">
        <v>84</v>
      </c>
      <c r="C149" s="125" t="s">
        <v>491</v>
      </c>
      <c r="D149" s="57" t="s">
        <v>511</v>
      </c>
      <c r="E149" s="59" t="s">
        <v>540</v>
      </c>
      <c r="F149" s="57" t="s">
        <v>254</v>
      </c>
      <c r="G149" s="57" t="s">
        <v>1039</v>
      </c>
      <c r="H149" s="57">
        <v>15658</v>
      </c>
      <c r="I149" s="57" t="s">
        <v>512</v>
      </c>
      <c r="J149" s="142">
        <v>2.31</v>
      </c>
      <c r="K149" s="142">
        <v>2.31</v>
      </c>
      <c r="L149" s="142">
        <f>K149</f>
        <v>2.31</v>
      </c>
      <c r="M149" s="61"/>
      <c r="N149" s="62">
        <f>L149*8</f>
        <v>18.48</v>
      </c>
      <c r="O149" s="62"/>
      <c r="P149" s="57"/>
      <c r="Q149" s="116" t="s">
        <v>483</v>
      </c>
    </row>
    <row r="150" spans="1:17" s="77" customFormat="1" ht="36">
      <c r="A150" s="78">
        <v>97</v>
      </c>
      <c r="B150" s="59" t="s">
        <v>513</v>
      </c>
      <c r="C150" s="59" t="s">
        <v>802</v>
      </c>
      <c r="D150" s="59" t="s">
        <v>514</v>
      </c>
      <c r="E150" s="59" t="s">
        <v>515</v>
      </c>
      <c r="F150" s="59" t="s">
        <v>1116</v>
      </c>
      <c r="G150" s="59" t="s">
        <v>1039</v>
      </c>
      <c r="H150" s="59">
        <v>15944</v>
      </c>
      <c r="I150" s="59" t="s">
        <v>516</v>
      </c>
      <c r="J150" s="141">
        <v>26.132</v>
      </c>
      <c r="K150" s="141">
        <v>26.132</v>
      </c>
      <c r="L150" s="75">
        <v>26.132</v>
      </c>
      <c r="M150" s="75"/>
      <c r="N150" s="76">
        <v>208.06</v>
      </c>
      <c r="O150" s="76"/>
      <c r="P150" s="59" t="s">
        <v>1076</v>
      </c>
      <c r="Q150" s="113" t="s">
        <v>537</v>
      </c>
    </row>
    <row r="151" spans="1:17" s="63" customFormat="1" ht="108">
      <c r="A151" s="60">
        <v>98</v>
      </c>
      <c r="B151" s="57" t="s">
        <v>517</v>
      </c>
      <c r="C151" s="125" t="s">
        <v>538</v>
      </c>
      <c r="D151" s="57" t="s">
        <v>539</v>
      </c>
      <c r="E151" s="57" t="s">
        <v>518</v>
      </c>
      <c r="F151" s="57" t="s">
        <v>1116</v>
      </c>
      <c r="G151" s="57" t="s">
        <v>1039</v>
      </c>
      <c r="H151" s="57">
        <v>15644</v>
      </c>
      <c r="I151" s="57"/>
      <c r="J151" s="142">
        <v>10.05</v>
      </c>
      <c r="K151" s="142">
        <v>10.05</v>
      </c>
      <c r="L151" s="61">
        <v>10.5</v>
      </c>
      <c r="M151" s="61"/>
      <c r="N151" s="62">
        <f>12*L151</f>
        <v>126</v>
      </c>
      <c r="O151" s="62"/>
      <c r="P151" s="57" t="s">
        <v>331</v>
      </c>
      <c r="Q151" s="116" t="s">
        <v>554</v>
      </c>
    </row>
    <row r="152" spans="1:17" s="63" customFormat="1" ht="135">
      <c r="A152" s="60">
        <v>99</v>
      </c>
      <c r="B152" s="57" t="s">
        <v>519</v>
      </c>
      <c r="C152" s="125" t="s">
        <v>750</v>
      </c>
      <c r="D152" s="57" t="s">
        <v>520</v>
      </c>
      <c r="E152" s="57" t="s">
        <v>521</v>
      </c>
      <c r="F152" s="57" t="s">
        <v>240</v>
      </c>
      <c r="G152" s="57" t="s">
        <v>1039</v>
      </c>
      <c r="H152" s="57">
        <v>15923</v>
      </c>
      <c r="I152" s="57" t="s">
        <v>522</v>
      </c>
      <c r="J152" s="142">
        <v>19.995</v>
      </c>
      <c r="K152" s="142">
        <v>19.995</v>
      </c>
      <c r="L152" s="61">
        <f>K152</f>
        <v>19.995</v>
      </c>
      <c r="M152" s="61"/>
      <c r="N152" s="62">
        <f>L152*12</f>
        <v>239.94</v>
      </c>
      <c r="O152" s="62"/>
      <c r="P152" s="57"/>
      <c r="Q152" s="116" t="s">
        <v>561</v>
      </c>
    </row>
    <row r="153" spans="1:17" s="63" customFormat="1" ht="146.25">
      <c r="A153" s="60">
        <v>100</v>
      </c>
      <c r="B153" s="57" t="s">
        <v>170</v>
      </c>
      <c r="C153" s="126" t="s">
        <v>171</v>
      </c>
      <c r="D153" s="57" t="s">
        <v>172</v>
      </c>
      <c r="E153" s="57" t="s">
        <v>173</v>
      </c>
      <c r="F153" s="57" t="s">
        <v>1116</v>
      </c>
      <c r="G153" s="57" t="s">
        <v>1039</v>
      </c>
      <c r="H153" s="57">
        <v>15944</v>
      </c>
      <c r="I153" s="57"/>
      <c r="J153" s="142">
        <v>10.041</v>
      </c>
      <c r="K153" s="142">
        <v>10.041</v>
      </c>
      <c r="L153" s="61">
        <f>K153</f>
        <v>10.041</v>
      </c>
      <c r="M153" s="61"/>
      <c r="N153" s="62">
        <f>L153*6</f>
        <v>60.246</v>
      </c>
      <c r="O153" s="62"/>
      <c r="P153" s="57"/>
      <c r="Q153" s="98" t="s">
        <v>482</v>
      </c>
    </row>
    <row r="154" spans="1:17" s="63" customFormat="1" ht="61.5" customHeight="1">
      <c r="A154" s="60">
        <v>101</v>
      </c>
      <c r="B154" s="112" t="s">
        <v>916</v>
      </c>
      <c r="C154" s="125" t="s">
        <v>174</v>
      </c>
      <c r="D154" s="57" t="s">
        <v>175</v>
      </c>
      <c r="E154" s="57"/>
      <c r="F154" s="57"/>
      <c r="G154" s="57"/>
      <c r="H154" s="57"/>
      <c r="I154" s="57"/>
      <c r="J154" s="142">
        <v>0</v>
      </c>
      <c r="K154" s="142">
        <v>163</v>
      </c>
      <c r="L154" s="61"/>
      <c r="M154" s="61"/>
      <c r="N154" s="62"/>
      <c r="O154" s="62"/>
      <c r="P154" s="57"/>
      <c r="Q154" s="98" t="s">
        <v>877</v>
      </c>
    </row>
    <row r="155" spans="1:17" s="63" customFormat="1" ht="36">
      <c r="A155" s="60">
        <v>101</v>
      </c>
      <c r="B155" s="59" t="s">
        <v>878</v>
      </c>
      <c r="C155" s="125" t="s">
        <v>879</v>
      </c>
      <c r="D155" s="57" t="s">
        <v>880</v>
      </c>
      <c r="E155" s="57" t="s">
        <v>881</v>
      </c>
      <c r="F155" s="57" t="s">
        <v>254</v>
      </c>
      <c r="G155" s="57" t="s">
        <v>1039</v>
      </c>
      <c r="H155" s="57">
        <v>15658</v>
      </c>
      <c r="I155" s="57"/>
      <c r="J155" s="142">
        <v>9.1</v>
      </c>
      <c r="K155" s="142">
        <v>0</v>
      </c>
      <c r="L155" s="61"/>
      <c r="M155" s="61"/>
      <c r="N155" s="62"/>
      <c r="O155" s="62"/>
      <c r="P155" s="57"/>
      <c r="Q155" s="98" t="s">
        <v>877</v>
      </c>
    </row>
    <row r="156" spans="1:17" s="63" customFormat="1" ht="24">
      <c r="A156" s="60">
        <v>101</v>
      </c>
      <c r="B156" s="59" t="s">
        <v>882</v>
      </c>
      <c r="C156" s="125" t="s">
        <v>192</v>
      </c>
      <c r="D156" s="57" t="s">
        <v>883</v>
      </c>
      <c r="E156" s="57" t="s">
        <v>884</v>
      </c>
      <c r="F156" s="57" t="s">
        <v>254</v>
      </c>
      <c r="G156" s="57" t="s">
        <v>1039</v>
      </c>
      <c r="H156" s="57">
        <v>15658</v>
      </c>
      <c r="I156" s="57"/>
      <c r="J156" s="142">
        <v>1.6</v>
      </c>
      <c r="K156" s="142">
        <v>0</v>
      </c>
      <c r="L156" s="61"/>
      <c r="M156" s="61"/>
      <c r="N156" s="62"/>
      <c r="O156" s="62"/>
      <c r="P156" s="57"/>
      <c r="Q156" s="98" t="s">
        <v>877</v>
      </c>
    </row>
    <row r="157" spans="1:17" s="63" customFormat="1" ht="24">
      <c r="A157" s="60">
        <v>101</v>
      </c>
      <c r="B157" s="59" t="s">
        <v>885</v>
      </c>
      <c r="C157" s="125" t="s">
        <v>886</v>
      </c>
      <c r="D157" s="57" t="s">
        <v>887</v>
      </c>
      <c r="E157" s="57" t="s">
        <v>888</v>
      </c>
      <c r="F157" s="57" t="s">
        <v>254</v>
      </c>
      <c r="G157" s="57" t="s">
        <v>1039</v>
      </c>
      <c r="H157" s="57">
        <v>15658</v>
      </c>
      <c r="I157" s="57"/>
      <c r="J157" s="142">
        <v>3.3</v>
      </c>
      <c r="K157" s="142">
        <v>0</v>
      </c>
      <c r="L157" s="61"/>
      <c r="M157" s="61"/>
      <c r="N157" s="62"/>
      <c r="O157" s="62"/>
      <c r="P157" s="57"/>
      <c r="Q157" s="98" t="s">
        <v>877</v>
      </c>
    </row>
    <row r="158" spans="1:17" s="63" customFormat="1" ht="24">
      <c r="A158" s="60">
        <v>101</v>
      </c>
      <c r="B158" s="59" t="s">
        <v>889</v>
      </c>
      <c r="C158" s="125" t="s">
        <v>890</v>
      </c>
      <c r="D158" s="57" t="s">
        <v>891</v>
      </c>
      <c r="E158" s="57" t="s">
        <v>892</v>
      </c>
      <c r="F158" s="57" t="s">
        <v>254</v>
      </c>
      <c r="G158" s="57" t="s">
        <v>1039</v>
      </c>
      <c r="H158" s="57">
        <v>15658</v>
      </c>
      <c r="I158" s="57"/>
      <c r="J158" s="142">
        <v>4.6</v>
      </c>
      <c r="K158" s="142">
        <v>0</v>
      </c>
      <c r="L158" s="61"/>
      <c r="M158" s="61"/>
      <c r="N158" s="62"/>
      <c r="O158" s="62"/>
      <c r="P158" s="57"/>
      <c r="Q158" s="98" t="s">
        <v>877</v>
      </c>
    </row>
    <row r="159" spans="1:17" s="63" customFormat="1" ht="24">
      <c r="A159" s="60">
        <v>101</v>
      </c>
      <c r="B159" s="59" t="s">
        <v>893</v>
      </c>
      <c r="C159" s="125" t="s">
        <v>894</v>
      </c>
      <c r="D159" s="57" t="s">
        <v>895</v>
      </c>
      <c r="E159" s="57" t="s">
        <v>896</v>
      </c>
      <c r="F159" s="57" t="s">
        <v>254</v>
      </c>
      <c r="G159" s="57" t="s">
        <v>1039</v>
      </c>
      <c r="H159" s="57">
        <v>15658</v>
      </c>
      <c r="I159" s="57"/>
      <c r="J159" s="142">
        <v>2.5</v>
      </c>
      <c r="K159" s="142">
        <v>0</v>
      </c>
      <c r="L159" s="61"/>
      <c r="M159" s="61"/>
      <c r="N159" s="62"/>
      <c r="O159" s="62"/>
      <c r="P159" s="57"/>
      <c r="Q159" s="98" t="s">
        <v>877</v>
      </c>
    </row>
    <row r="160" spans="1:17" s="63" customFormat="1" ht="24">
      <c r="A160" s="60">
        <v>101</v>
      </c>
      <c r="B160" s="59" t="s">
        <v>897</v>
      </c>
      <c r="C160" s="125" t="s">
        <v>898</v>
      </c>
      <c r="D160" s="57" t="s">
        <v>899</v>
      </c>
      <c r="E160" s="57" t="s">
        <v>900</v>
      </c>
      <c r="F160" s="57" t="s">
        <v>254</v>
      </c>
      <c r="G160" s="57" t="s">
        <v>1039</v>
      </c>
      <c r="H160" s="57">
        <v>15658</v>
      </c>
      <c r="I160" s="57"/>
      <c r="J160" s="142">
        <v>3.5</v>
      </c>
      <c r="K160" s="142">
        <v>0</v>
      </c>
      <c r="L160" s="61"/>
      <c r="M160" s="61"/>
      <c r="N160" s="62"/>
      <c r="O160" s="62"/>
      <c r="P160" s="57"/>
      <c r="Q160" s="98" t="s">
        <v>877</v>
      </c>
    </row>
    <row r="161" spans="1:17" s="63" customFormat="1" ht="24">
      <c r="A161" s="60">
        <v>101</v>
      </c>
      <c r="B161" s="59" t="s">
        <v>901</v>
      </c>
      <c r="C161" s="125" t="s">
        <v>902</v>
      </c>
      <c r="D161" s="57" t="s">
        <v>903</v>
      </c>
      <c r="E161" s="57" t="s">
        <v>904</v>
      </c>
      <c r="F161" s="57" t="s">
        <v>254</v>
      </c>
      <c r="G161" s="57" t="s">
        <v>1039</v>
      </c>
      <c r="H161" s="57">
        <v>15658</v>
      </c>
      <c r="I161" s="57"/>
      <c r="J161" s="142">
        <v>8.8</v>
      </c>
      <c r="K161" s="142">
        <v>0</v>
      </c>
      <c r="L161" s="61"/>
      <c r="M161" s="61"/>
      <c r="N161" s="62"/>
      <c r="O161" s="62"/>
      <c r="P161" s="57"/>
      <c r="Q161" s="98" t="s">
        <v>877</v>
      </c>
    </row>
    <row r="162" spans="1:17" s="63" customFormat="1" ht="36">
      <c r="A162" s="60">
        <v>101</v>
      </c>
      <c r="B162" s="59" t="s">
        <v>905</v>
      </c>
      <c r="C162" s="125" t="s">
        <v>405</v>
      </c>
      <c r="D162" s="57" t="s">
        <v>906</v>
      </c>
      <c r="E162" s="57" t="s">
        <v>907</v>
      </c>
      <c r="F162" s="57" t="s">
        <v>254</v>
      </c>
      <c r="G162" s="57" t="s">
        <v>1039</v>
      </c>
      <c r="H162" s="57">
        <v>15658</v>
      </c>
      <c r="I162" s="57"/>
      <c r="J162" s="142">
        <v>16.76</v>
      </c>
      <c r="K162" s="142">
        <v>0</v>
      </c>
      <c r="L162" s="61"/>
      <c r="M162" s="61"/>
      <c r="N162" s="62"/>
      <c r="O162" s="62"/>
      <c r="P162" s="57"/>
      <c r="Q162" s="98" t="s">
        <v>877</v>
      </c>
    </row>
    <row r="163" spans="1:17" s="63" customFormat="1" ht="24">
      <c r="A163" s="60">
        <v>101</v>
      </c>
      <c r="B163" s="59" t="s">
        <v>908</v>
      </c>
      <c r="C163" s="125" t="s">
        <v>909</v>
      </c>
      <c r="D163" s="57" t="s">
        <v>910</v>
      </c>
      <c r="E163" s="57" t="s">
        <v>911</v>
      </c>
      <c r="F163" s="57" t="s">
        <v>254</v>
      </c>
      <c r="G163" s="57" t="s">
        <v>1039</v>
      </c>
      <c r="H163" s="57">
        <v>15658</v>
      </c>
      <c r="I163" s="57"/>
      <c r="J163" s="142">
        <v>4.85</v>
      </c>
      <c r="K163" s="142">
        <v>0</v>
      </c>
      <c r="L163" s="61"/>
      <c r="M163" s="61"/>
      <c r="N163" s="62"/>
      <c r="O163" s="62"/>
      <c r="P163" s="57"/>
      <c r="Q163" s="98" t="s">
        <v>877</v>
      </c>
    </row>
    <row r="164" spans="1:17" s="63" customFormat="1" ht="24">
      <c r="A164" s="60">
        <v>101</v>
      </c>
      <c r="B164" s="59" t="s">
        <v>912</v>
      </c>
      <c r="C164" s="125" t="s">
        <v>913</v>
      </c>
      <c r="D164" s="57" t="s">
        <v>914</v>
      </c>
      <c r="E164" s="57" t="s">
        <v>915</v>
      </c>
      <c r="F164" s="57" t="s">
        <v>254</v>
      </c>
      <c r="G164" s="57" t="s">
        <v>1039</v>
      </c>
      <c r="H164" s="57">
        <v>15658</v>
      </c>
      <c r="I164" s="57"/>
      <c r="J164" s="142"/>
      <c r="K164" s="142">
        <v>0</v>
      </c>
      <c r="L164" s="61"/>
      <c r="M164" s="61"/>
      <c r="N164" s="62"/>
      <c r="O164" s="62"/>
      <c r="P164" s="57"/>
      <c r="Q164" s="98" t="s">
        <v>877</v>
      </c>
    </row>
    <row r="165" spans="1:17" s="63" customFormat="1" ht="48">
      <c r="A165" s="60">
        <v>101</v>
      </c>
      <c r="B165" s="59" t="s">
        <v>917</v>
      </c>
      <c r="C165" s="125" t="s">
        <v>305</v>
      </c>
      <c r="D165" s="57" t="s">
        <v>918</v>
      </c>
      <c r="E165" s="57" t="s">
        <v>919</v>
      </c>
      <c r="F165" s="57" t="s">
        <v>920</v>
      </c>
      <c r="G165" s="57" t="s">
        <v>641</v>
      </c>
      <c r="H165" s="57">
        <v>22482</v>
      </c>
      <c r="I165" s="57"/>
      <c r="J165" s="142">
        <v>4.2</v>
      </c>
      <c r="K165" s="142">
        <v>0</v>
      </c>
      <c r="L165" s="61"/>
      <c r="M165" s="61"/>
      <c r="N165" s="62"/>
      <c r="O165" s="62"/>
      <c r="P165" s="57"/>
      <c r="Q165" s="98" t="s">
        <v>877</v>
      </c>
    </row>
    <row r="166" spans="1:17" s="63" customFormat="1" ht="36">
      <c r="A166" s="60">
        <v>101</v>
      </c>
      <c r="B166" s="59" t="s">
        <v>921</v>
      </c>
      <c r="C166" s="125" t="s">
        <v>922</v>
      </c>
      <c r="D166" s="57" t="s">
        <v>923</v>
      </c>
      <c r="E166" s="57" t="s">
        <v>924</v>
      </c>
      <c r="F166" s="57" t="s">
        <v>80</v>
      </c>
      <c r="G166" s="57" t="s">
        <v>1039</v>
      </c>
      <c r="H166" s="57">
        <v>15949</v>
      </c>
      <c r="I166" s="57"/>
      <c r="J166" s="142">
        <v>8.6</v>
      </c>
      <c r="K166" s="142">
        <v>0</v>
      </c>
      <c r="L166" s="61"/>
      <c r="M166" s="61"/>
      <c r="N166" s="62"/>
      <c r="O166" s="62"/>
      <c r="P166" s="57"/>
      <c r="Q166" s="98" t="s">
        <v>877</v>
      </c>
    </row>
    <row r="167" spans="1:17" s="63" customFormat="1" ht="36">
      <c r="A167" s="60">
        <v>101</v>
      </c>
      <c r="B167" s="59" t="s">
        <v>925</v>
      </c>
      <c r="C167" s="125" t="s">
        <v>922</v>
      </c>
      <c r="D167" s="57" t="s">
        <v>923</v>
      </c>
      <c r="E167" s="57" t="s">
        <v>924</v>
      </c>
      <c r="F167" s="57" t="s">
        <v>80</v>
      </c>
      <c r="G167" s="57" t="s">
        <v>1039</v>
      </c>
      <c r="H167" s="57">
        <v>15949</v>
      </c>
      <c r="I167" s="57"/>
      <c r="J167" s="142"/>
      <c r="K167" s="142">
        <v>0</v>
      </c>
      <c r="L167" s="61"/>
      <c r="M167" s="61"/>
      <c r="N167" s="62"/>
      <c r="O167" s="62"/>
      <c r="P167" s="57"/>
      <c r="Q167" s="98" t="s">
        <v>877</v>
      </c>
    </row>
    <row r="168" spans="1:17" s="63" customFormat="1" ht="24">
      <c r="A168" s="60">
        <v>101</v>
      </c>
      <c r="B168" s="59" t="s">
        <v>926</v>
      </c>
      <c r="C168" s="125" t="s">
        <v>927</v>
      </c>
      <c r="D168" s="57" t="s">
        <v>928</v>
      </c>
      <c r="E168" s="57" t="s">
        <v>929</v>
      </c>
      <c r="F168" s="57" t="s">
        <v>254</v>
      </c>
      <c r="G168" s="57" t="s">
        <v>1039</v>
      </c>
      <c r="H168" s="57">
        <v>15658</v>
      </c>
      <c r="I168" s="57"/>
      <c r="J168" s="142">
        <v>1.41</v>
      </c>
      <c r="K168" s="142">
        <v>0</v>
      </c>
      <c r="L168" s="61"/>
      <c r="M168" s="61"/>
      <c r="N168" s="62"/>
      <c r="O168" s="62"/>
      <c r="P168" s="57"/>
      <c r="Q168" s="98" t="s">
        <v>877</v>
      </c>
    </row>
    <row r="169" spans="1:17" s="63" customFormat="1" ht="36">
      <c r="A169" s="60">
        <v>101</v>
      </c>
      <c r="B169" s="59" t="s">
        <v>930</v>
      </c>
      <c r="C169" s="125" t="s">
        <v>209</v>
      </c>
      <c r="D169" s="57" t="s">
        <v>931</v>
      </c>
      <c r="E169" s="57" t="s">
        <v>932</v>
      </c>
      <c r="F169" s="57" t="s">
        <v>254</v>
      </c>
      <c r="G169" s="57" t="s">
        <v>1039</v>
      </c>
      <c r="H169" s="57">
        <v>15658</v>
      </c>
      <c r="I169" s="57"/>
      <c r="J169" s="142">
        <v>1.5</v>
      </c>
      <c r="K169" s="142">
        <v>0</v>
      </c>
      <c r="L169" s="61"/>
      <c r="M169" s="61"/>
      <c r="N169" s="62"/>
      <c r="O169" s="62"/>
      <c r="P169" s="57"/>
      <c r="Q169" s="98" t="s">
        <v>877</v>
      </c>
    </row>
    <row r="170" spans="1:17" s="63" customFormat="1" ht="146.25">
      <c r="A170" s="60">
        <v>103</v>
      </c>
      <c r="B170" s="59" t="s">
        <v>127</v>
      </c>
      <c r="C170" s="125" t="s">
        <v>128</v>
      </c>
      <c r="D170" s="57" t="s">
        <v>983</v>
      </c>
      <c r="E170" s="59" t="s">
        <v>129</v>
      </c>
      <c r="F170" s="57" t="s">
        <v>240</v>
      </c>
      <c r="G170" s="57" t="s">
        <v>1039</v>
      </c>
      <c r="H170" s="57">
        <v>15923</v>
      </c>
      <c r="I170" s="57" t="s">
        <v>130</v>
      </c>
      <c r="J170" s="142">
        <v>12.64</v>
      </c>
      <c r="K170" s="142">
        <v>12.64</v>
      </c>
      <c r="L170" s="61"/>
      <c r="M170" s="61"/>
      <c r="N170" s="62"/>
      <c r="O170" s="62"/>
      <c r="P170" s="57"/>
      <c r="Q170" s="98" t="s">
        <v>525</v>
      </c>
    </row>
    <row r="171" spans="1:17" s="63" customFormat="1" ht="33.75">
      <c r="A171" s="60">
        <v>104</v>
      </c>
      <c r="B171" s="59" t="s">
        <v>838</v>
      </c>
      <c r="C171" s="125" t="s">
        <v>546</v>
      </c>
      <c r="D171" s="57" t="s">
        <v>839</v>
      </c>
      <c r="E171" s="59" t="s">
        <v>840</v>
      </c>
      <c r="F171" s="57" t="s">
        <v>1116</v>
      </c>
      <c r="G171" s="57" t="s">
        <v>1039</v>
      </c>
      <c r="H171" s="57">
        <v>15944</v>
      </c>
      <c r="I171" s="57"/>
      <c r="J171" s="142">
        <v>135.2</v>
      </c>
      <c r="K171" s="142">
        <v>0</v>
      </c>
      <c r="L171" s="61"/>
      <c r="M171" s="61"/>
      <c r="N171" s="62"/>
      <c r="O171" s="62"/>
      <c r="P171" s="57"/>
      <c r="Q171" s="98" t="s">
        <v>845</v>
      </c>
    </row>
    <row r="172" spans="1:17" s="63" customFormat="1" ht="33.75">
      <c r="A172" s="60">
        <v>104</v>
      </c>
      <c r="B172" s="59" t="s">
        <v>838</v>
      </c>
      <c r="C172" s="125" t="s">
        <v>841</v>
      </c>
      <c r="D172" s="57" t="s">
        <v>842</v>
      </c>
      <c r="E172" s="59" t="s">
        <v>843</v>
      </c>
      <c r="F172" s="57" t="s">
        <v>844</v>
      </c>
      <c r="G172" s="57" t="s">
        <v>1039</v>
      </c>
      <c r="H172" s="57">
        <v>16301</v>
      </c>
      <c r="I172" s="57"/>
      <c r="J172" s="142">
        <v>0</v>
      </c>
      <c r="K172" s="142">
        <v>135.2</v>
      </c>
      <c r="L172" s="61"/>
      <c r="M172" s="61"/>
      <c r="N172" s="62"/>
      <c r="O172" s="62"/>
      <c r="P172" s="57"/>
      <c r="Q172" s="98" t="s">
        <v>845</v>
      </c>
    </row>
    <row r="173" spans="1:17" s="63" customFormat="1" ht="36">
      <c r="A173" s="60">
        <v>105</v>
      </c>
      <c r="B173" s="59" t="s">
        <v>846</v>
      </c>
      <c r="C173" s="125" t="s">
        <v>847</v>
      </c>
      <c r="D173" s="57" t="s">
        <v>848</v>
      </c>
      <c r="E173" s="59" t="s">
        <v>849</v>
      </c>
      <c r="F173" s="57" t="s">
        <v>254</v>
      </c>
      <c r="G173" s="57" t="s">
        <v>1039</v>
      </c>
      <c r="H173" s="57">
        <v>15658</v>
      </c>
      <c r="I173" s="57"/>
      <c r="J173" s="142">
        <v>22.68</v>
      </c>
      <c r="K173" s="142">
        <v>0</v>
      </c>
      <c r="L173" s="61"/>
      <c r="M173" s="61"/>
      <c r="N173" s="62"/>
      <c r="O173" s="62"/>
      <c r="P173" s="57"/>
      <c r="Q173" s="98" t="s">
        <v>118</v>
      </c>
    </row>
    <row r="174" spans="1:17" s="63" customFormat="1" ht="48">
      <c r="A174" s="60">
        <v>105</v>
      </c>
      <c r="B174" s="59" t="s">
        <v>846</v>
      </c>
      <c r="C174" s="125" t="s">
        <v>616</v>
      </c>
      <c r="D174" s="57" t="s">
        <v>617</v>
      </c>
      <c r="E174" s="59" t="s">
        <v>618</v>
      </c>
      <c r="F174" s="57" t="s">
        <v>254</v>
      </c>
      <c r="G174" s="57" t="s">
        <v>1039</v>
      </c>
      <c r="H174" s="57">
        <v>15658</v>
      </c>
      <c r="I174" s="57"/>
      <c r="J174" s="142">
        <v>0</v>
      </c>
      <c r="K174" s="142">
        <v>22.68</v>
      </c>
      <c r="L174" s="61"/>
      <c r="M174" s="61"/>
      <c r="N174" s="62"/>
      <c r="O174" s="62"/>
      <c r="P174" s="57"/>
      <c r="Q174" s="98" t="s">
        <v>118</v>
      </c>
    </row>
    <row r="175" spans="1:17" s="63" customFormat="1" ht="22.5">
      <c r="A175" s="60">
        <v>106</v>
      </c>
      <c r="B175" s="59" t="s">
        <v>850</v>
      </c>
      <c r="C175" s="125" t="s">
        <v>243</v>
      </c>
      <c r="D175" s="57" t="s">
        <v>851</v>
      </c>
      <c r="E175" s="59"/>
      <c r="F175" s="57"/>
      <c r="G175" s="57"/>
      <c r="H175" s="57"/>
      <c r="I175" s="57"/>
      <c r="J175" s="142">
        <v>98.789</v>
      </c>
      <c r="K175" s="142">
        <f>J175/4</f>
        <v>24.69725</v>
      </c>
      <c r="L175" s="61"/>
      <c r="M175" s="61"/>
      <c r="N175" s="62"/>
      <c r="O175" s="62"/>
      <c r="P175" s="57"/>
      <c r="Q175" s="98" t="s">
        <v>855</v>
      </c>
    </row>
    <row r="176" spans="1:17" s="63" customFormat="1" ht="22.5">
      <c r="A176" s="60">
        <v>106</v>
      </c>
      <c r="B176" s="59" t="s">
        <v>850</v>
      </c>
      <c r="C176" s="125" t="s">
        <v>243</v>
      </c>
      <c r="D176" s="57" t="s">
        <v>852</v>
      </c>
      <c r="E176" s="59"/>
      <c r="F176" s="57"/>
      <c r="G176" s="57"/>
      <c r="H176" s="57"/>
      <c r="I176" s="57"/>
      <c r="J176" s="142">
        <v>98.789</v>
      </c>
      <c r="K176" s="142">
        <f>J176/4</f>
        <v>24.69725</v>
      </c>
      <c r="L176" s="61"/>
      <c r="M176" s="61"/>
      <c r="N176" s="62"/>
      <c r="O176" s="62"/>
      <c r="P176" s="57"/>
      <c r="Q176" s="98" t="s">
        <v>855</v>
      </c>
    </row>
    <row r="177" spans="1:17" s="63" customFormat="1" ht="22.5">
      <c r="A177" s="60">
        <v>106</v>
      </c>
      <c r="B177" s="59" t="s">
        <v>850</v>
      </c>
      <c r="C177" s="125" t="s">
        <v>243</v>
      </c>
      <c r="D177" s="57" t="s">
        <v>853</v>
      </c>
      <c r="E177" s="59"/>
      <c r="F177" s="57"/>
      <c r="G177" s="57"/>
      <c r="H177" s="57"/>
      <c r="I177" s="57"/>
      <c r="J177" s="142">
        <v>98.789</v>
      </c>
      <c r="K177" s="142">
        <f>J177/4</f>
        <v>24.69725</v>
      </c>
      <c r="L177" s="61"/>
      <c r="M177" s="61"/>
      <c r="N177" s="62"/>
      <c r="O177" s="62"/>
      <c r="P177" s="57"/>
      <c r="Q177" s="98" t="s">
        <v>855</v>
      </c>
    </row>
    <row r="178" spans="1:17" s="63" customFormat="1" ht="22.5">
      <c r="A178" s="60">
        <v>106</v>
      </c>
      <c r="B178" s="59" t="s">
        <v>850</v>
      </c>
      <c r="C178" s="125" t="s">
        <v>243</v>
      </c>
      <c r="D178" s="57" t="s">
        <v>854</v>
      </c>
      <c r="E178" s="59"/>
      <c r="F178" s="57"/>
      <c r="G178" s="57"/>
      <c r="H178" s="57"/>
      <c r="I178" s="57"/>
      <c r="J178" s="142">
        <v>98.789</v>
      </c>
      <c r="K178" s="142">
        <f>J178/4</f>
        <v>24.69725</v>
      </c>
      <c r="L178" s="61"/>
      <c r="M178" s="61"/>
      <c r="N178" s="62"/>
      <c r="O178" s="62"/>
      <c r="P178" s="57"/>
      <c r="Q178" s="98" t="s">
        <v>855</v>
      </c>
    </row>
    <row r="179" spans="1:17" s="63" customFormat="1" ht="33.75">
      <c r="A179" s="60">
        <v>107</v>
      </c>
      <c r="B179" s="59" t="s">
        <v>856</v>
      </c>
      <c r="C179" s="125"/>
      <c r="D179" s="57"/>
      <c r="E179" s="59"/>
      <c r="F179" s="57"/>
      <c r="G179" s="57"/>
      <c r="H179" s="57"/>
      <c r="I179" s="57"/>
      <c r="J179" s="142">
        <v>208</v>
      </c>
      <c r="K179" s="142">
        <v>208</v>
      </c>
      <c r="L179" s="61"/>
      <c r="M179" s="61"/>
      <c r="N179" s="62"/>
      <c r="O179" s="62"/>
      <c r="P179" s="57"/>
      <c r="Q179" s="98" t="s">
        <v>857</v>
      </c>
    </row>
    <row r="180" spans="1:17" s="63" customFormat="1" ht="25.5">
      <c r="A180" s="60">
        <v>108</v>
      </c>
      <c r="B180" s="59" t="s">
        <v>858</v>
      </c>
      <c r="C180" s="125" t="s">
        <v>859</v>
      </c>
      <c r="D180" s="57" t="s">
        <v>860</v>
      </c>
      <c r="E180" s="59" t="s">
        <v>861</v>
      </c>
      <c r="F180" s="57" t="s">
        <v>1054</v>
      </c>
      <c r="G180" s="57" t="s">
        <v>1039</v>
      </c>
      <c r="H180" s="57">
        <v>15219</v>
      </c>
      <c r="I180" s="57"/>
      <c r="J180" s="142">
        <v>67.733</v>
      </c>
      <c r="K180" s="142">
        <v>67.733</v>
      </c>
      <c r="L180" s="61"/>
      <c r="M180" s="61"/>
      <c r="N180" s="62"/>
      <c r="O180" s="62"/>
      <c r="P180" s="57"/>
      <c r="Q180" s="98" t="s">
        <v>862</v>
      </c>
    </row>
    <row r="181" spans="1:17" s="63" customFormat="1" ht="36">
      <c r="A181" s="60">
        <v>109</v>
      </c>
      <c r="B181" s="59" t="s">
        <v>864</v>
      </c>
      <c r="C181" s="125" t="s">
        <v>859</v>
      </c>
      <c r="D181" s="57" t="s">
        <v>865</v>
      </c>
      <c r="E181" s="59" t="s">
        <v>863</v>
      </c>
      <c r="F181" s="57" t="s">
        <v>1054</v>
      </c>
      <c r="G181" s="57" t="s">
        <v>1039</v>
      </c>
      <c r="H181" s="57">
        <v>15217</v>
      </c>
      <c r="I181" s="57"/>
      <c r="J181" s="142">
        <v>7.319</v>
      </c>
      <c r="K181" s="142">
        <v>7.319</v>
      </c>
      <c r="L181" s="61"/>
      <c r="M181" s="61"/>
      <c r="N181" s="62"/>
      <c r="O181" s="62"/>
      <c r="P181" s="57"/>
      <c r="Q181" s="98" t="s">
        <v>866</v>
      </c>
    </row>
    <row r="182" spans="1:17" s="63" customFormat="1" ht="36">
      <c r="A182" s="60">
        <v>110</v>
      </c>
      <c r="B182" s="59" t="s">
        <v>867</v>
      </c>
      <c r="C182" s="125" t="s">
        <v>859</v>
      </c>
      <c r="D182" s="57" t="s">
        <v>865</v>
      </c>
      <c r="E182" s="59" t="s">
        <v>863</v>
      </c>
      <c r="F182" s="57" t="s">
        <v>1054</v>
      </c>
      <c r="G182" s="57" t="s">
        <v>1039</v>
      </c>
      <c r="H182" s="57">
        <v>15217</v>
      </c>
      <c r="I182" s="57"/>
      <c r="J182" s="142">
        <v>30</v>
      </c>
      <c r="K182" s="142">
        <v>30</v>
      </c>
      <c r="L182" s="61"/>
      <c r="M182" s="61"/>
      <c r="N182" s="62"/>
      <c r="O182" s="62"/>
      <c r="P182" s="57"/>
      <c r="Q182" s="98" t="s">
        <v>866</v>
      </c>
    </row>
    <row r="183" spans="1:17" s="63" customFormat="1" ht="33.75">
      <c r="A183" s="60">
        <v>111</v>
      </c>
      <c r="B183" s="59" t="s">
        <v>868</v>
      </c>
      <c r="C183" s="125" t="s">
        <v>243</v>
      </c>
      <c r="D183" s="57" t="s">
        <v>869</v>
      </c>
      <c r="E183" s="59" t="s">
        <v>563</v>
      </c>
      <c r="F183" s="57" t="s">
        <v>1054</v>
      </c>
      <c r="G183" s="57" t="s">
        <v>1039</v>
      </c>
      <c r="H183" s="57">
        <v>15217</v>
      </c>
      <c r="I183" s="57"/>
      <c r="J183" s="142">
        <v>0.38</v>
      </c>
      <c r="K183" s="142">
        <f>J183</f>
        <v>0.38</v>
      </c>
      <c r="L183" s="61"/>
      <c r="M183" s="61"/>
      <c r="N183" s="62"/>
      <c r="O183" s="62"/>
      <c r="P183" s="57"/>
      <c r="Q183" s="98" t="s">
        <v>870</v>
      </c>
    </row>
    <row r="184" spans="1:17" s="63" customFormat="1" ht="38.25">
      <c r="A184" s="60">
        <v>112</v>
      </c>
      <c r="B184" s="59" t="s">
        <v>871</v>
      </c>
      <c r="C184" s="125" t="s">
        <v>872</v>
      </c>
      <c r="D184" s="57"/>
      <c r="E184" s="59" t="s">
        <v>873</v>
      </c>
      <c r="F184" s="57" t="s">
        <v>1054</v>
      </c>
      <c r="G184" s="57" t="s">
        <v>1039</v>
      </c>
      <c r="H184" s="57">
        <v>15222</v>
      </c>
      <c r="I184" s="57"/>
      <c r="J184" s="142">
        <v>4</v>
      </c>
      <c r="K184" s="142">
        <v>0</v>
      </c>
      <c r="L184" s="61"/>
      <c r="M184" s="61"/>
      <c r="N184" s="62"/>
      <c r="O184" s="62"/>
      <c r="P184" s="57"/>
      <c r="Q184" s="98" t="s">
        <v>876</v>
      </c>
    </row>
    <row r="185" spans="1:17" s="63" customFormat="1" ht="24">
      <c r="A185" s="60">
        <v>112</v>
      </c>
      <c r="B185" s="59" t="s">
        <v>871</v>
      </c>
      <c r="C185" s="125" t="s">
        <v>874</v>
      </c>
      <c r="D185" s="57" t="s">
        <v>875</v>
      </c>
      <c r="E185" s="59" t="s">
        <v>151</v>
      </c>
      <c r="F185" s="57"/>
      <c r="G185" s="57"/>
      <c r="H185" s="57"/>
      <c r="I185" s="57"/>
      <c r="J185" s="142">
        <v>0</v>
      </c>
      <c r="K185" s="142">
        <v>4</v>
      </c>
      <c r="L185" s="61"/>
      <c r="M185" s="61"/>
      <c r="N185" s="62"/>
      <c r="O185" s="62"/>
      <c r="P185" s="57"/>
      <c r="Q185" s="98" t="s">
        <v>876</v>
      </c>
    </row>
    <row r="186" spans="1:17" s="63" customFormat="1" ht="36">
      <c r="A186" s="60">
        <v>113</v>
      </c>
      <c r="B186" s="59" t="s">
        <v>933</v>
      </c>
      <c r="C186" s="125" t="s">
        <v>859</v>
      </c>
      <c r="D186" s="57" t="s">
        <v>865</v>
      </c>
      <c r="E186" s="59" t="s">
        <v>863</v>
      </c>
      <c r="F186" s="57" t="s">
        <v>1054</v>
      </c>
      <c r="G186" s="57" t="s">
        <v>1039</v>
      </c>
      <c r="H186" s="57">
        <v>15217</v>
      </c>
      <c r="I186" s="57"/>
      <c r="J186" s="142">
        <v>129.55</v>
      </c>
      <c r="K186" s="142">
        <v>0</v>
      </c>
      <c r="L186" s="61"/>
      <c r="M186" s="61"/>
      <c r="N186" s="62"/>
      <c r="O186" s="62"/>
      <c r="P186" s="57"/>
      <c r="Q186" s="98" t="s">
        <v>935</v>
      </c>
    </row>
    <row r="187" spans="1:17" s="63" customFormat="1" ht="60">
      <c r="A187" s="60">
        <v>113</v>
      </c>
      <c r="B187" s="59" t="s">
        <v>933</v>
      </c>
      <c r="C187" s="125" t="s">
        <v>620</v>
      </c>
      <c r="D187" s="57" t="s">
        <v>934</v>
      </c>
      <c r="E187" s="59"/>
      <c r="F187" s="57"/>
      <c r="G187" s="57"/>
      <c r="H187" s="57"/>
      <c r="I187" s="57"/>
      <c r="J187" s="142">
        <v>0</v>
      </c>
      <c r="K187" s="142">
        <v>129.55</v>
      </c>
      <c r="L187" s="61"/>
      <c r="M187" s="61"/>
      <c r="N187" s="62"/>
      <c r="O187" s="62"/>
      <c r="P187" s="57"/>
      <c r="Q187" s="98" t="s">
        <v>935</v>
      </c>
    </row>
    <row r="188" spans="1:17" s="63" customFormat="1" ht="25.5" customHeight="1">
      <c r="A188" s="60">
        <v>114</v>
      </c>
      <c r="B188" s="59" t="s">
        <v>940</v>
      </c>
      <c r="C188" s="125" t="s">
        <v>942</v>
      </c>
      <c r="D188" s="57" t="s">
        <v>943</v>
      </c>
      <c r="E188" s="59" t="s">
        <v>944</v>
      </c>
      <c r="F188" s="57" t="s">
        <v>240</v>
      </c>
      <c r="G188" s="57" t="s">
        <v>1039</v>
      </c>
      <c r="H188" s="57">
        <v>15923</v>
      </c>
      <c r="I188" s="57"/>
      <c r="J188" s="142">
        <f>104.111-2.1</f>
        <v>102.01100000000001</v>
      </c>
      <c r="K188" s="142">
        <v>0</v>
      </c>
      <c r="L188" s="61"/>
      <c r="M188" s="61"/>
      <c r="N188" s="62"/>
      <c r="O188" s="62"/>
      <c r="P188" s="57"/>
      <c r="Q188" s="98" t="s">
        <v>948</v>
      </c>
    </row>
    <row r="189" spans="1:17" s="63" customFormat="1" ht="24">
      <c r="A189" s="60">
        <v>114</v>
      </c>
      <c r="B189" s="59" t="s">
        <v>941</v>
      </c>
      <c r="C189" s="125" t="s">
        <v>945</v>
      </c>
      <c r="D189" s="57" t="s">
        <v>946</v>
      </c>
      <c r="E189" s="59" t="s">
        <v>947</v>
      </c>
      <c r="F189" s="57" t="s">
        <v>240</v>
      </c>
      <c r="G189" s="57" t="s">
        <v>1039</v>
      </c>
      <c r="H189" s="57">
        <v>15923</v>
      </c>
      <c r="I189" s="57"/>
      <c r="J189" s="142">
        <v>2.1</v>
      </c>
      <c r="K189" s="142">
        <v>0</v>
      </c>
      <c r="L189" s="61"/>
      <c r="M189" s="61"/>
      <c r="N189" s="62"/>
      <c r="O189" s="62"/>
      <c r="P189" s="57"/>
      <c r="Q189" s="98" t="s">
        <v>948</v>
      </c>
    </row>
    <row r="190" spans="1:17" s="63" customFormat="1" ht="24">
      <c r="A190" s="60">
        <v>114</v>
      </c>
      <c r="B190" s="59" t="s">
        <v>936</v>
      </c>
      <c r="C190" s="125" t="s">
        <v>841</v>
      </c>
      <c r="D190" s="57" t="s">
        <v>937</v>
      </c>
      <c r="E190" s="59" t="s">
        <v>938</v>
      </c>
      <c r="F190" s="57" t="s">
        <v>939</v>
      </c>
      <c r="G190" s="57" t="s">
        <v>1039</v>
      </c>
      <c r="H190" s="57">
        <v>15301</v>
      </c>
      <c r="I190" s="57"/>
      <c r="J190" s="142">
        <v>0</v>
      </c>
      <c r="K190" s="142">
        <v>100.421</v>
      </c>
      <c r="L190" s="61"/>
      <c r="M190" s="61"/>
      <c r="N190" s="62"/>
      <c r="O190" s="62"/>
      <c r="P190" s="57"/>
      <c r="Q190" s="98" t="s">
        <v>948</v>
      </c>
    </row>
    <row r="191" spans="1:17" s="63" customFormat="1" ht="22.5">
      <c r="A191" s="60">
        <v>115</v>
      </c>
      <c r="B191" s="59"/>
      <c r="C191" s="125" t="s">
        <v>942</v>
      </c>
      <c r="D191" s="57" t="s">
        <v>943</v>
      </c>
      <c r="E191" s="59" t="s">
        <v>944</v>
      </c>
      <c r="F191" s="57" t="s">
        <v>240</v>
      </c>
      <c r="G191" s="57" t="s">
        <v>1039</v>
      </c>
      <c r="H191" s="57">
        <v>15923</v>
      </c>
      <c r="I191" s="57"/>
      <c r="J191" s="142">
        <v>3</v>
      </c>
      <c r="K191" s="142">
        <v>3</v>
      </c>
      <c r="L191" s="61"/>
      <c r="M191" s="61"/>
      <c r="N191" s="62"/>
      <c r="O191" s="62"/>
      <c r="P191" s="57"/>
      <c r="Q191" s="98" t="s">
        <v>949</v>
      </c>
    </row>
    <row r="192" spans="1:17" s="63" customFormat="1" ht="33.75">
      <c r="A192" s="60">
        <v>116</v>
      </c>
      <c r="B192" s="59" t="s">
        <v>950</v>
      </c>
      <c r="C192" s="125" t="s">
        <v>951</v>
      </c>
      <c r="D192" s="57" t="s">
        <v>952</v>
      </c>
      <c r="E192" s="59" t="s">
        <v>953</v>
      </c>
      <c r="F192" s="57" t="s">
        <v>254</v>
      </c>
      <c r="G192" s="57" t="s">
        <v>1039</v>
      </c>
      <c r="H192" s="57">
        <v>15658</v>
      </c>
      <c r="I192" s="57"/>
      <c r="J192" s="142">
        <v>50.013</v>
      </c>
      <c r="K192" s="142">
        <v>0</v>
      </c>
      <c r="L192" s="61"/>
      <c r="M192" s="61"/>
      <c r="N192" s="62"/>
      <c r="O192" s="62"/>
      <c r="P192" s="57"/>
      <c r="Q192" s="98" t="s">
        <v>954</v>
      </c>
    </row>
    <row r="193" spans="1:17" s="63" customFormat="1" ht="22.5">
      <c r="A193" s="60">
        <v>116</v>
      </c>
      <c r="B193" s="59" t="s">
        <v>950</v>
      </c>
      <c r="C193" s="125"/>
      <c r="D193" s="57"/>
      <c r="E193" s="59"/>
      <c r="F193" s="57"/>
      <c r="G193" s="57"/>
      <c r="H193" s="57"/>
      <c r="I193" s="57"/>
      <c r="J193" s="142">
        <v>0</v>
      </c>
      <c r="K193" s="142">
        <v>50.013</v>
      </c>
      <c r="L193" s="61"/>
      <c r="M193" s="61"/>
      <c r="N193" s="62"/>
      <c r="O193" s="62"/>
      <c r="P193" s="57"/>
      <c r="Q193" s="98" t="s">
        <v>954</v>
      </c>
    </row>
    <row r="194" spans="1:17" s="63" customFormat="1" ht="36">
      <c r="A194" s="60">
        <v>117</v>
      </c>
      <c r="B194" s="59" t="s">
        <v>456</v>
      </c>
      <c r="C194" s="125" t="s">
        <v>458</v>
      </c>
      <c r="D194" s="57" t="s">
        <v>334</v>
      </c>
      <c r="E194" s="59" t="s">
        <v>459</v>
      </c>
      <c r="F194" s="57" t="s">
        <v>1116</v>
      </c>
      <c r="G194" s="57" t="s">
        <v>1039</v>
      </c>
      <c r="H194" s="57">
        <v>15944</v>
      </c>
      <c r="I194" s="57"/>
      <c r="J194" s="142">
        <v>17.2</v>
      </c>
      <c r="K194" s="142">
        <v>0</v>
      </c>
      <c r="L194" s="61"/>
      <c r="M194" s="61"/>
      <c r="N194" s="62"/>
      <c r="O194" s="62"/>
      <c r="P194" s="57"/>
      <c r="Q194" s="98" t="s">
        <v>955</v>
      </c>
    </row>
    <row r="195" spans="1:17" s="63" customFormat="1" ht="22.5">
      <c r="A195" s="60">
        <v>117</v>
      </c>
      <c r="B195" s="59" t="s">
        <v>456</v>
      </c>
      <c r="C195" s="125" t="s">
        <v>956</v>
      </c>
      <c r="D195" s="57" t="s">
        <v>957</v>
      </c>
      <c r="E195" s="59"/>
      <c r="F195" s="57"/>
      <c r="G195" s="57"/>
      <c r="H195" s="57"/>
      <c r="I195" s="57"/>
      <c r="J195" s="142">
        <v>0</v>
      </c>
      <c r="K195" s="142">
        <v>17.2</v>
      </c>
      <c r="L195" s="61"/>
      <c r="M195" s="61"/>
      <c r="N195" s="62"/>
      <c r="O195" s="62"/>
      <c r="P195" s="57"/>
      <c r="Q195" s="98" t="s">
        <v>955</v>
      </c>
    </row>
    <row r="196" spans="1:17" s="63" customFormat="1" ht="24">
      <c r="A196" s="60">
        <v>118</v>
      </c>
      <c r="B196" s="59" t="s">
        <v>958</v>
      </c>
      <c r="C196" s="125" t="s">
        <v>959</v>
      </c>
      <c r="D196" s="57" t="s">
        <v>960</v>
      </c>
      <c r="E196" s="59" t="s">
        <v>961</v>
      </c>
      <c r="F196" s="57" t="s">
        <v>254</v>
      </c>
      <c r="G196" s="57" t="s">
        <v>1039</v>
      </c>
      <c r="H196" s="57">
        <v>15658</v>
      </c>
      <c r="I196" s="57"/>
      <c r="J196" s="142">
        <v>40.59</v>
      </c>
      <c r="K196" s="142">
        <v>0</v>
      </c>
      <c r="L196" s="61"/>
      <c r="M196" s="61"/>
      <c r="N196" s="62"/>
      <c r="O196" s="62"/>
      <c r="P196" s="57"/>
      <c r="Q196" s="98" t="s">
        <v>962</v>
      </c>
    </row>
    <row r="197" spans="1:17" s="63" customFormat="1" ht="22.5">
      <c r="A197" s="60">
        <v>118</v>
      </c>
      <c r="B197" s="59" t="s">
        <v>958</v>
      </c>
      <c r="C197" s="125" t="s">
        <v>959</v>
      </c>
      <c r="D197" s="57" t="s">
        <v>963</v>
      </c>
      <c r="E197" s="59" t="s">
        <v>961</v>
      </c>
      <c r="F197" s="57" t="s">
        <v>254</v>
      </c>
      <c r="G197" s="57" t="s">
        <v>1039</v>
      </c>
      <c r="H197" s="57">
        <v>15658</v>
      </c>
      <c r="I197" s="57"/>
      <c r="J197" s="142">
        <v>0</v>
      </c>
      <c r="K197" s="142">
        <f>J196/2</f>
        <v>20.295</v>
      </c>
      <c r="L197" s="61"/>
      <c r="M197" s="61"/>
      <c r="N197" s="62"/>
      <c r="O197" s="62"/>
      <c r="P197" s="57"/>
      <c r="Q197" s="98" t="s">
        <v>962</v>
      </c>
    </row>
    <row r="198" spans="1:17" s="63" customFormat="1" ht="24">
      <c r="A198" s="60">
        <v>118</v>
      </c>
      <c r="B198" s="59" t="s">
        <v>958</v>
      </c>
      <c r="C198" s="125" t="s">
        <v>959</v>
      </c>
      <c r="D198" s="57" t="s">
        <v>964</v>
      </c>
      <c r="E198" s="59" t="s">
        <v>961</v>
      </c>
      <c r="F198" s="57" t="s">
        <v>254</v>
      </c>
      <c r="G198" s="57" t="s">
        <v>1039</v>
      </c>
      <c r="H198" s="57">
        <v>15658</v>
      </c>
      <c r="I198" s="57"/>
      <c r="J198" s="142">
        <v>0</v>
      </c>
      <c r="K198" s="142">
        <f>J196/2</f>
        <v>20.295</v>
      </c>
      <c r="L198" s="61"/>
      <c r="M198" s="61"/>
      <c r="N198" s="62"/>
      <c r="O198" s="62"/>
      <c r="P198" s="57"/>
      <c r="Q198" s="98" t="s">
        <v>962</v>
      </c>
    </row>
    <row r="199" spans="1:17" s="63" customFormat="1" ht="12.75">
      <c r="A199" s="60"/>
      <c r="B199" s="59"/>
      <c r="C199" s="125"/>
      <c r="D199" s="57"/>
      <c r="E199" s="59"/>
      <c r="F199" s="57"/>
      <c r="G199" s="57"/>
      <c r="H199" s="57"/>
      <c r="I199" s="57"/>
      <c r="J199" s="142"/>
      <c r="K199" s="142"/>
      <c r="L199" s="61"/>
      <c r="M199" s="61"/>
      <c r="N199" s="62"/>
      <c r="O199" s="62"/>
      <c r="P199" s="57"/>
      <c r="Q199" s="98"/>
    </row>
    <row r="200" spans="1:17" s="63" customFormat="1" ht="12.75">
      <c r="A200" s="60"/>
      <c r="B200" s="59"/>
      <c r="C200" s="125"/>
      <c r="D200" s="57"/>
      <c r="E200" s="59"/>
      <c r="F200" s="57"/>
      <c r="G200" s="57"/>
      <c r="H200" s="57"/>
      <c r="I200" s="57"/>
      <c r="J200" s="142"/>
      <c r="K200" s="142"/>
      <c r="L200" s="61"/>
      <c r="M200" s="61"/>
      <c r="N200" s="62"/>
      <c r="O200" s="62"/>
      <c r="P200" s="57"/>
      <c r="Q200" s="98"/>
    </row>
    <row r="201" spans="1:17" s="63" customFormat="1" ht="12.75">
      <c r="A201" s="60"/>
      <c r="B201" s="59"/>
      <c r="C201" s="125"/>
      <c r="D201" s="57"/>
      <c r="E201" s="59"/>
      <c r="F201" s="57"/>
      <c r="G201" s="57"/>
      <c r="H201" s="57"/>
      <c r="I201" s="57"/>
      <c r="J201" s="142"/>
      <c r="K201" s="142"/>
      <c r="L201" s="61"/>
      <c r="M201" s="61"/>
      <c r="N201" s="62"/>
      <c r="O201" s="62"/>
      <c r="P201" s="57"/>
      <c r="Q201" s="98"/>
    </row>
    <row r="202" spans="1:17" s="63" customFormat="1" ht="12.75">
      <c r="A202" s="60"/>
      <c r="B202" s="59"/>
      <c r="C202" s="125"/>
      <c r="D202" s="57"/>
      <c r="E202" s="59"/>
      <c r="F202" s="57"/>
      <c r="G202" s="57"/>
      <c r="H202" s="57"/>
      <c r="I202" s="57"/>
      <c r="J202" s="142"/>
      <c r="K202" s="142"/>
      <c r="L202" s="61"/>
      <c r="M202" s="61"/>
      <c r="N202" s="62"/>
      <c r="O202" s="62"/>
      <c r="P202" s="57"/>
      <c r="Q202" s="98"/>
    </row>
    <row r="203" spans="1:17" s="63" customFormat="1" ht="12.75">
      <c r="A203" s="60"/>
      <c r="B203" s="59"/>
      <c r="C203" s="125"/>
      <c r="D203" s="57"/>
      <c r="E203" s="59"/>
      <c r="F203" s="57"/>
      <c r="G203" s="57"/>
      <c r="H203" s="57"/>
      <c r="I203" s="57"/>
      <c r="J203" s="142"/>
      <c r="K203" s="142"/>
      <c r="L203" s="61"/>
      <c r="M203" s="61"/>
      <c r="N203" s="62"/>
      <c r="O203" s="62"/>
      <c r="P203" s="57"/>
      <c r="Q203" s="98"/>
    </row>
    <row r="204" spans="1:17" s="63" customFormat="1" ht="12">
      <c r="A204" s="60"/>
      <c r="B204" s="59"/>
      <c r="C204" s="57"/>
      <c r="D204" s="57"/>
      <c r="E204" s="57"/>
      <c r="F204" s="57"/>
      <c r="G204" s="57"/>
      <c r="H204" s="57"/>
      <c r="I204" s="57"/>
      <c r="J204" s="142"/>
      <c r="K204" s="142"/>
      <c r="L204" s="61"/>
      <c r="M204" s="61"/>
      <c r="N204" s="62"/>
      <c r="O204" s="62"/>
      <c r="P204" s="57"/>
      <c r="Q204" s="98"/>
    </row>
    <row r="205" spans="1:17" ht="13.5" thickBot="1">
      <c r="A205" s="45" t="s">
        <v>239</v>
      </c>
      <c r="B205" s="11"/>
      <c r="C205" s="11"/>
      <c r="D205" s="11"/>
      <c r="E205" s="11"/>
      <c r="F205" s="11"/>
      <c r="G205" s="11"/>
      <c r="H205" s="11"/>
      <c r="I205" s="70"/>
      <c r="J205" s="149">
        <f>SUM(J4:J112)</f>
        <v>6122.651999999999</v>
      </c>
      <c r="K205" s="149">
        <f>SUM(K4:K136)</f>
        <v>6349.362000000005</v>
      </c>
      <c r="L205" s="11">
        <f>SUM(L4:L104)</f>
        <v>3487.903999999999</v>
      </c>
      <c r="M205" s="11">
        <f>SUM(M4:M104)</f>
        <v>0</v>
      </c>
      <c r="N205" s="46">
        <f>SUM(N4:N104)</f>
        <v>20923.113999999998</v>
      </c>
      <c r="O205" s="46">
        <f>SUM(O4:O104)</f>
        <v>0</v>
      </c>
      <c r="P205" s="10"/>
      <c r="Q205" s="12" t="s">
        <v>1075</v>
      </c>
    </row>
    <row r="206" spans="1:17" ht="13.5" thickTop="1">
      <c r="A206" s="9"/>
      <c r="B206" s="10"/>
      <c r="C206" s="10"/>
      <c r="D206" s="10"/>
      <c r="E206" s="10"/>
      <c r="F206" s="10"/>
      <c r="G206" s="10"/>
      <c r="H206" s="10"/>
      <c r="I206" s="71"/>
      <c r="J206" s="150"/>
      <c r="K206" s="150"/>
      <c r="L206" s="13">
        <f>SUM(L205/K205)</f>
        <v>0.5493314131404063</v>
      </c>
      <c r="M206" s="10"/>
      <c r="N206" s="14"/>
      <c r="O206" s="14"/>
      <c r="P206" s="10"/>
      <c r="Q206" s="12" t="s">
        <v>342</v>
      </c>
    </row>
    <row r="207" spans="1:17" ht="12.75">
      <c r="A207" s="9"/>
      <c r="B207" s="10"/>
      <c r="C207" s="10"/>
      <c r="D207" s="10"/>
      <c r="E207" s="10"/>
      <c r="F207" s="10"/>
      <c r="G207" s="10"/>
      <c r="H207" s="10"/>
      <c r="I207" s="71"/>
      <c r="J207" s="150"/>
      <c r="K207" s="150"/>
      <c r="L207" s="10"/>
      <c r="M207" s="10"/>
      <c r="N207" s="14"/>
      <c r="O207" s="14"/>
      <c r="P207" s="10"/>
      <c r="Q207" s="12" t="s">
        <v>1075</v>
      </c>
    </row>
    <row r="208" spans="1:17" ht="12.75">
      <c r="A208" s="9"/>
      <c r="B208" s="10"/>
      <c r="C208" s="10"/>
      <c r="D208" s="10"/>
      <c r="E208" s="10"/>
      <c r="F208" s="10"/>
      <c r="G208" s="10"/>
      <c r="H208" s="10"/>
      <c r="I208" s="71"/>
      <c r="J208" s="150"/>
      <c r="K208" s="150"/>
      <c r="L208" s="10"/>
      <c r="M208" s="10"/>
      <c r="N208" s="14"/>
      <c r="O208" s="14"/>
      <c r="P208" s="10"/>
      <c r="Q208" s="12" t="s">
        <v>1075</v>
      </c>
    </row>
    <row r="209" spans="1:17" ht="12.75">
      <c r="A209" s="9"/>
      <c r="B209" s="10"/>
      <c r="C209" s="10"/>
      <c r="D209" s="10"/>
      <c r="E209" s="10"/>
      <c r="F209" s="10"/>
      <c r="G209" s="10"/>
      <c r="H209" s="10"/>
      <c r="I209" s="71"/>
      <c r="J209" s="150"/>
      <c r="K209" s="150"/>
      <c r="L209" s="10"/>
      <c r="M209" s="10"/>
      <c r="N209" s="14"/>
      <c r="O209" s="14"/>
      <c r="P209" s="10"/>
      <c r="Q209" s="12" t="s">
        <v>1075</v>
      </c>
    </row>
    <row r="210" spans="1:17" ht="12.75">
      <c r="A210" s="9"/>
      <c r="B210" s="10"/>
      <c r="C210" s="10"/>
      <c r="D210" s="10"/>
      <c r="E210" s="10"/>
      <c r="F210" s="10"/>
      <c r="G210" s="10"/>
      <c r="H210" s="10"/>
      <c r="I210" s="71"/>
      <c r="J210" s="150"/>
      <c r="K210" s="150"/>
      <c r="L210" s="10"/>
      <c r="M210" s="10"/>
      <c r="N210" s="14"/>
      <c r="O210" s="14"/>
      <c r="P210" s="10"/>
      <c r="Q210" s="12" t="s">
        <v>1075</v>
      </c>
    </row>
    <row r="211" spans="1:17" ht="12.75">
      <c r="A211" s="9"/>
      <c r="B211" s="10"/>
      <c r="C211" s="10"/>
      <c r="D211" s="10"/>
      <c r="E211" s="10"/>
      <c r="F211" s="10"/>
      <c r="G211" s="10"/>
      <c r="H211" s="10"/>
      <c r="I211" s="71"/>
      <c r="J211" s="150"/>
      <c r="K211" s="150"/>
      <c r="L211" s="10"/>
      <c r="M211" s="10"/>
      <c r="N211" s="14"/>
      <c r="O211" s="14"/>
      <c r="P211" s="10"/>
      <c r="Q211" s="12" t="s">
        <v>1075</v>
      </c>
    </row>
    <row r="212" spans="1:17" ht="12.75">
      <c r="A212" s="9"/>
      <c r="B212" s="10"/>
      <c r="C212" s="10"/>
      <c r="D212" s="10"/>
      <c r="E212" s="10"/>
      <c r="F212" s="10"/>
      <c r="G212" s="10"/>
      <c r="H212" s="10"/>
      <c r="I212" s="71"/>
      <c r="J212" s="150"/>
      <c r="K212" s="150"/>
      <c r="L212" s="10"/>
      <c r="M212" s="10"/>
      <c r="N212" s="14"/>
      <c r="O212" s="14"/>
      <c r="P212" s="10"/>
      <c r="Q212" s="12" t="s">
        <v>1075</v>
      </c>
    </row>
    <row r="213" spans="1:17" ht="12.75">
      <c r="A213" s="15"/>
      <c r="B213" s="16" t="s">
        <v>341</v>
      </c>
      <c r="C213" s="16"/>
      <c r="D213" s="16"/>
      <c r="J213" s="151" t="s">
        <v>1097</v>
      </c>
      <c r="K213" s="151" t="s">
        <v>1098</v>
      </c>
      <c r="L213" t="s">
        <v>1094</v>
      </c>
      <c r="M213" t="s">
        <v>1094</v>
      </c>
      <c r="N213" s="17" t="s">
        <v>1056</v>
      </c>
      <c r="O213" t="s">
        <v>1056</v>
      </c>
      <c r="Q213" s="18" t="s">
        <v>1099</v>
      </c>
    </row>
    <row r="214" spans="1:17" ht="12.75">
      <c r="A214" s="15"/>
      <c r="J214" s="151" t="s">
        <v>1092</v>
      </c>
      <c r="K214" s="151" t="s">
        <v>1092</v>
      </c>
      <c r="L214" t="s">
        <v>1096</v>
      </c>
      <c r="M214" t="s">
        <v>1057</v>
      </c>
      <c r="N214" s="17" t="s">
        <v>1059</v>
      </c>
      <c r="O214" t="s">
        <v>1057</v>
      </c>
      <c r="Q214" s="18"/>
    </row>
    <row r="215" spans="1:17" ht="12.75">
      <c r="A215" s="19"/>
      <c r="B215" s="20"/>
      <c r="C215" s="20"/>
      <c r="D215" s="20"/>
      <c r="E215" s="20"/>
      <c r="F215" s="20"/>
      <c r="G215" s="20"/>
      <c r="H215" s="20"/>
      <c r="I215" s="72"/>
      <c r="J215" s="152"/>
      <c r="K215" s="152"/>
      <c r="L215" s="20"/>
      <c r="M215" s="20"/>
      <c r="N215" s="20"/>
      <c r="O215" s="20"/>
      <c r="P215" s="20"/>
      <c r="Q215" s="21"/>
    </row>
    <row r="216" spans="1:17" s="77" customFormat="1" ht="27">
      <c r="A216" s="78" t="s">
        <v>336</v>
      </c>
      <c r="B216" s="59" t="s">
        <v>564</v>
      </c>
      <c r="C216" s="59" t="s">
        <v>565</v>
      </c>
      <c r="D216" s="59" t="s">
        <v>568</v>
      </c>
      <c r="E216" s="59" t="s">
        <v>566</v>
      </c>
      <c r="F216" s="59" t="s">
        <v>240</v>
      </c>
      <c r="G216" s="59" t="s">
        <v>1039</v>
      </c>
      <c r="H216" s="59">
        <v>15923</v>
      </c>
      <c r="I216" s="59" t="s">
        <v>567</v>
      </c>
      <c r="J216" s="141">
        <v>111.39</v>
      </c>
      <c r="K216" s="141">
        <v>111.39</v>
      </c>
      <c r="L216" s="75" t="s">
        <v>1075</v>
      </c>
      <c r="M216" s="75"/>
      <c r="N216" s="76">
        <v>1</v>
      </c>
      <c r="O216" s="76"/>
      <c r="P216" s="59" t="s">
        <v>1076</v>
      </c>
      <c r="Q216" s="100" t="s">
        <v>772</v>
      </c>
    </row>
    <row r="217" spans="1:17" s="77" customFormat="1" ht="33.75">
      <c r="A217" s="78" t="s">
        <v>337</v>
      </c>
      <c r="B217" s="59" t="s">
        <v>569</v>
      </c>
      <c r="C217" s="59" t="s">
        <v>241</v>
      </c>
      <c r="D217" s="59" t="s">
        <v>570</v>
      </c>
      <c r="E217" s="59" t="s">
        <v>571</v>
      </c>
      <c r="F217" s="59" t="s">
        <v>240</v>
      </c>
      <c r="G217" s="59" t="s">
        <v>1039</v>
      </c>
      <c r="H217" s="59">
        <v>15923</v>
      </c>
      <c r="I217" s="59" t="s">
        <v>572</v>
      </c>
      <c r="J217" s="141">
        <v>123.7</v>
      </c>
      <c r="K217" s="141">
        <v>123.7</v>
      </c>
      <c r="L217" s="75" t="s">
        <v>1075</v>
      </c>
      <c r="M217" s="75" t="s">
        <v>1075</v>
      </c>
      <c r="N217" s="76">
        <v>1</v>
      </c>
      <c r="O217" s="76" t="s">
        <v>1075</v>
      </c>
      <c r="P217" s="59" t="s">
        <v>1076</v>
      </c>
      <c r="Q217" s="100" t="s">
        <v>773</v>
      </c>
    </row>
    <row r="218" spans="1:17" s="77" customFormat="1" ht="33.75">
      <c r="A218" s="78" t="s">
        <v>338</v>
      </c>
      <c r="B218" s="59" t="s">
        <v>335</v>
      </c>
      <c r="C218" s="59" t="s">
        <v>241</v>
      </c>
      <c r="D218" s="59" t="s">
        <v>570</v>
      </c>
      <c r="E218" s="59" t="s">
        <v>571</v>
      </c>
      <c r="F218" s="59" t="s">
        <v>240</v>
      </c>
      <c r="G218" s="59" t="s">
        <v>1039</v>
      </c>
      <c r="H218" s="59">
        <v>15923</v>
      </c>
      <c r="I218" s="59" t="s">
        <v>572</v>
      </c>
      <c r="J218" s="141">
        <v>21.2574</v>
      </c>
      <c r="K218" s="141">
        <v>21.2574</v>
      </c>
      <c r="L218" s="75" t="s">
        <v>1075</v>
      </c>
      <c r="M218" s="75"/>
      <c r="N218" s="76">
        <v>1</v>
      </c>
      <c r="O218" s="76"/>
      <c r="P218" s="59" t="s">
        <v>1076</v>
      </c>
      <c r="Q218" s="100" t="s">
        <v>774</v>
      </c>
    </row>
    <row r="219" spans="1:17" s="77" customFormat="1" ht="33.75">
      <c r="A219" s="78" t="s">
        <v>339</v>
      </c>
      <c r="B219" s="59" t="s">
        <v>162</v>
      </c>
      <c r="C219" s="59" t="s">
        <v>241</v>
      </c>
      <c r="D219" s="59" t="s">
        <v>570</v>
      </c>
      <c r="E219" s="59" t="s">
        <v>571</v>
      </c>
      <c r="F219" s="59" t="s">
        <v>240</v>
      </c>
      <c r="G219" s="59" t="s">
        <v>1039</v>
      </c>
      <c r="H219" s="59">
        <v>15923</v>
      </c>
      <c r="I219" s="59" t="s">
        <v>572</v>
      </c>
      <c r="J219" s="141">
        <v>112.7</v>
      </c>
      <c r="K219" s="141">
        <v>112.7</v>
      </c>
      <c r="L219" s="75" t="s">
        <v>1075</v>
      </c>
      <c r="M219" s="75" t="s">
        <v>1075</v>
      </c>
      <c r="N219" s="76">
        <v>1</v>
      </c>
      <c r="O219" s="76" t="s">
        <v>1075</v>
      </c>
      <c r="P219" s="59" t="s">
        <v>1076</v>
      </c>
      <c r="Q219" s="100" t="s">
        <v>774</v>
      </c>
    </row>
    <row r="220" spans="1:17" s="77" customFormat="1" ht="33.75">
      <c r="A220" s="78" t="s">
        <v>340</v>
      </c>
      <c r="B220" s="59" t="s">
        <v>1120</v>
      </c>
      <c r="C220" s="59" t="s">
        <v>1121</v>
      </c>
      <c r="D220" s="59" t="s">
        <v>1122</v>
      </c>
      <c r="E220" s="59" t="s">
        <v>189</v>
      </c>
      <c r="F220" s="59" t="s">
        <v>190</v>
      </c>
      <c r="G220" s="59" t="s">
        <v>1039</v>
      </c>
      <c r="H220" s="59">
        <v>15923</v>
      </c>
      <c r="I220" s="59" t="s">
        <v>195</v>
      </c>
      <c r="J220" s="141">
        <v>138.4</v>
      </c>
      <c r="K220" s="141">
        <v>138.4</v>
      </c>
      <c r="L220" s="75" t="s">
        <v>1075</v>
      </c>
      <c r="M220" s="75"/>
      <c r="N220" s="76">
        <v>1</v>
      </c>
      <c r="O220" s="76"/>
      <c r="P220" s="59" t="s">
        <v>1076</v>
      </c>
      <c r="Q220" s="100" t="s">
        <v>775</v>
      </c>
    </row>
    <row r="221" spans="1:17" s="91" customFormat="1" ht="45">
      <c r="A221" s="87" t="s">
        <v>270</v>
      </c>
      <c r="B221" s="88" t="s">
        <v>411</v>
      </c>
      <c r="C221" s="88" t="s">
        <v>1121</v>
      </c>
      <c r="D221" s="88" t="s">
        <v>598</v>
      </c>
      <c r="E221" s="88" t="s">
        <v>599</v>
      </c>
      <c r="F221" s="88" t="s">
        <v>240</v>
      </c>
      <c r="G221" s="88" t="s">
        <v>1039</v>
      </c>
      <c r="H221" s="88">
        <v>15923</v>
      </c>
      <c r="I221" s="88" t="s">
        <v>600</v>
      </c>
      <c r="J221" s="146">
        <v>154.52</v>
      </c>
      <c r="K221" s="146">
        <v>154.52</v>
      </c>
      <c r="L221" s="89"/>
      <c r="M221" s="89"/>
      <c r="N221" s="90">
        <v>1</v>
      </c>
      <c r="O221" s="90"/>
      <c r="P221" s="88" t="s">
        <v>1076</v>
      </c>
      <c r="Q221" s="119" t="s">
        <v>1013</v>
      </c>
    </row>
    <row r="222" spans="1:17" s="86" customFormat="1" ht="33.75">
      <c r="A222" s="83" t="s">
        <v>271</v>
      </c>
      <c r="B222" s="82" t="s">
        <v>407</v>
      </c>
      <c r="C222" s="82" t="s">
        <v>405</v>
      </c>
      <c r="D222" s="82" t="s">
        <v>406</v>
      </c>
      <c r="E222" s="82" t="s">
        <v>408</v>
      </c>
      <c r="F222" s="82" t="s">
        <v>240</v>
      </c>
      <c r="G222" s="82" t="s">
        <v>1039</v>
      </c>
      <c r="H222" s="82">
        <v>15923</v>
      </c>
      <c r="I222" s="82" t="s">
        <v>409</v>
      </c>
      <c r="J222" s="143">
        <v>18.114</v>
      </c>
      <c r="K222" s="143">
        <v>18.114</v>
      </c>
      <c r="L222" s="84"/>
      <c r="M222" s="84"/>
      <c r="N222" s="85">
        <v>1</v>
      </c>
      <c r="O222" s="85"/>
      <c r="P222" s="82" t="s">
        <v>1076</v>
      </c>
      <c r="Q222" s="120" t="s">
        <v>1014</v>
      </c>
    </row>
    <row r="223" spans="1:17" s="86" customFormat="1" ht="27">
      <c r="A223" s="83" t="s">
        <v>272</v>
      </c>
      <c r="B223" s="82" t="s">
        <v>410</v>
      </c>
      <c r="C223" s="82" t="s">
        <v>412</v>
      </c>
      <c r="D223" s="82" t="s">
        <v>413</v>
      </c>
      <c r="E223" s="82" t="s">
        <v>414</v>
      </c>
      <c r="F223" s="82" t="s">
        <v>240</v>
      </c>
      <c r="G223" s="82" t="s">
        <v>1039</v>
      </c>
      <c r="H223" s="82">
        <v>15923</v>
      </c>
      <c r="I223" s="82" t="s">
        <v>990</v>
      </c>
      <c r="J223" s="143">
        <v>18.858</v>
      </c>
      <c r="K223" s="143">
        <v>18.858</v>
      </c>
      <c r="L223" s="84"/>
      <c r="M223" s="84"/>
      <c r="N223" s="85">
        <v>1</v>
      </c>
      <c r="O223" s="85"/>
      <c r="P223" s="82" t="s">
        <v>1076</v>
      </c>
      <c r="Q223" s="120" t="s">
        <v>1014</v>
      </c>
    </row>
    <row r="224" spans="1:17" s="86" customFormat="1" ht="27">
      <c r="A224" s="83" t="s">
        <v>273</v>
      </c>
      <c r="B224" s="82" t="s">
        <v>260</v>
      </c>
      <c r="C224" s="82" t="s">
        <v>261</v>
      </c>
      <c r="D224" s="82" t="s">
        <v>262</v>
      </c>
      <c r="E224" s="82" t="s">
        <v>263</v>
      </c>
      <c r="F224" s="82" t="s">
        <v>240</v>
      </c>
      <c r="G224" s="82" t="s">
        <v>1039</v>
      </c>
      <c r="H224" s="82">
        <v>15923</v>
      </c>
      <c r="I224" s="82" t="s">
        <v>264</v>
      </c>
      <c r="J224" s="143">
        <v>10.089</v>
      </c>
      <c r="K224" s="143">
        <v>10.089</v>
      </c>
      <c r="L224" s="84"/>
      <c r="M224" s="84"/>
      <c r="N224" s="85">
        <v>1</v>
      </c>
      <c r="O224" s="85"/>
      <c r="P224" s="82" t="s">
        <v>1076</v>
      </c>
      <c r="Q224" s="120" t="s">
        <v>108</v>
      </c>
    </row>
    <row r="225" spans="1:17" s="86" customFormat="1" ht="27">
      <c r="A225" s="83" t="s">
        <v>274</v>
      </c>
      <c r="B225" s="82" t="s">
        <v>265</v>
      </c>
      <c r="C225" s="82" t="s">
        <v>266</v>
      </c>
      <c r="D225" s="82" t="s">
        <v>267</v>
      </c>
      <c r="E225" s="82" t="s">
        <v>268</v>
      </c>
      <c r="F225" s="82" t="s">
        <v>240</v>
      </c>
      <c r="G225" s="82" t="s">
        <v>1039</v>
      </c>
      <c r="H225" s="82">
        <v>15923</v>
      </c>
      <c r="I225" s="82" t="s">
        <v>269</v>
      </c>
      <c r="J225" s="143">
        <v>8.419</v>
      </c>
      <c r="K225" s="143">
        <v>8.419</v>
      </c>
      <c r="L225" s="84"/>
      <c r="M225" s="84"/>
      <c r="N225" s="85">
        <v>1</v>
      </c>
      <c r="O225" s="85"/>
      <c r="P225" s="82" t="s">
        <v>1076</v>
      </c>
      <c r="Q225" s="120" t="s">
        <v>108</v>
      </c>
    </row>
    <row r="226" spans="1:17" s="77" customFormat="1" ht="36">
      <c r="A226" s="74" t="s">
        <v>998</v>
      </c>
      <c r="B226" s="59" t="s">
        <v>208</v>
      </c>
      <c r="C226" s="59" t="s">
        <v>209</v>
      </c>
      <c r="D226" s="59" t="s">
        <v>210</v>
      </c>
      <c r="E226" s="59" t="s">
        <v>253</v>
      </c>
      <c r="F226" s="59" t="s">
        <v>254</v>
      </c>
      <c r="G226" s="59" t="s">
        <v>1039</v>
      </c>
      <c r="H226" s="59">
        <v>15658</v>
      </c>
      <c r="I226" s="59" t="s">
        <v>255</v>
      </c>
      <c r="J226" s="141">
        <v>76.37</v>
      </c>
      <c r="K226" s="141">
        <v>76.37</v>
      </c>
      <c r="L226" s="75" t="s">
        <v>1075</v>
      </c>
      <c r="M226" s="75"/>
      <c r="N226" s="76">
        <v>1</v>
      </c>
      <c r="O226" s="76"/>
      <c r="P226" s="59" t="s">
        <v>1076</v>
      </c>
      <c r="Q226" s="100" t="s">
        <v>109</v>
      </c>
    </row>
    <row r="227" spans="1:17" s="86" customFormat="1" ht="27">
      <c r="A227" s="83" t="s">
        <v>999</v>
      </c>
      <c r="B227" s="82" t="s">
        <v>399</v>
      </c>
      <c r="C227" s="82" t="s">
        <v>209</v>
      </c>
      <c r="D227" s="82" t="s">
        <v>210</v>
      </c>
      <c r="E227" s="82" t="s">
        <v>253</v>
      </c>
      <c r="F227" s="82" t="s">
        <v>254</v>
      </c>
      <c r="G227" s="82" t="s">
        <v>1039</v>
      </c>
      <c r="H227" s="82">
        <v>15658</v>
      </c>
      <c r="I227" s="82" t="s">
        <v>255</v>
      </c>
      <c r="J227" s="143">
        <v>36.508</v>
      </c>
      <c r="K227" s="143">
        <v>36.508</v>
      </c>
      <c r="L227" s="84" t="s">
        <v>1075</v>
      </c>
      <c r="M227" s="84"/>
      <c r="N227" s="85">
        <v>1</v>
      </c>
      <c r="O227" s="85"/>
      <c r="P227" s="82" t="s">
        <v>1076</v>
      </c>
      <c r="Q227" s="120" t="s">
        <v>120</v>
      </c>
    </row>
    <row r="228" spans="1:17" s="86" customFormat="1" ht="27">
      <c r="A228" s="83" t="s">
        <v>832</v>
      </c>
      <c r="B228" s="82" t="s">
        <v>191</v>
      </c>
      <c r="C228" s="82" t="s">
        <v>192</v>
      </c>
      <c r="D228" s="82" t="s">
        <v>193</v>
      </c>
      <c r="E228" s="82" t="s">
        <v>194</v>
      </c>
      <c r="F228" s="82" t="s">
        <v>240</v>
      </c>
      <c r="G228" s="82" t="s">
        <v>1039</v>
      </c>
      <c r="H228" s="82">
        <v>15923</v>
      </c>
      <c r="I228" s="82" t="s">
        <v>196</v>
      </c>
      <c r="J228" s="143">
        <v>90.1</v>
      </c>
      <c r="K228" s="143">
        <v>90.1</v>
      </c>
      <c r="L228" s="84">
        <v>0</v>
      </c>
      <c r="M228" s="84"/>
      <c r="N228" s="85">
        <v>1</v>
      </c>
      <c r="O228" s="76"/>
      <c r="P228" s="82" t="s">
        <v>1076</v>
      </c>
      <c r="Q228" s="121" t="s">
        <v>58</v>
      </c>
    </row>
    <row r="229" spans="1:17" s="77" customFormat="1" ht="27">
      <c r="A229" s="78" t="s">
        <v>833</v>
      </c>
      <c r="B229" s="59" t="s">
        <v>749</v>
      </c>
      <c r="C229" s="59" t="s">
        <v>750</v>
      </c>
      <c r="D229" s="59" t="s">
        <v>751</v>
      </c>
      <c r="E229" s="59" t="s">
        <v>752</v>
      </c>
      <c r="F229" s="59" t="s">
        <v>240</v>
      </c>
      <c r="G229" s="59" t="s">
        <v>1039</v>
      </c>
      <c r="H229" s="59">
        <v>15923</v>
      </c>
      <c r="I229" s="59" t="s">
        <v>753</v>
      </c>
      <c r="J229" s="141">
        <v>16.558</v>
      </c>
      <c r="K229" s="141">
        <v>16.558</v>
      </c>
      <c r="L229" s="75" t="s">
        <v>1075</v>
      </c>
      <c r="M229" s="75"/>
      <c r="N229" s="76">
        <v>1</v>
      </c>
      <c r="O229" s="76"/>
      <c r="P229" s="59" t="s">
        <v>1076</v>
      </c>
      <c r="Q229" s="100" t="s">
        <v>825</v>
      </c>
    </row>
    <row r="230" spans="1:17" s="77" customFormat="1" ht="33.75">
      <c r="A230" s="78" t="s">
        <v>834</v>
      </c>
      <c r="B230" s="59" t="s">
        <v>754</v>
      </c>
      <c r="C230" s="59" t="s">
        <v>755</v>
      </c>
      <c r="D230" s="59" t="s">
        <v>756</v>
      </c>
      <c r="E230" s="59" t="s">
        <v>380</v>
      </c>
      <c r="F230" s="59" t="s">
        <v>240</v>
      </c>
      <c r="G230" s="59" t="s">
        <v>1039</v>
      </c>
      <c r="H230" s="59">
        <v>15923</v>
      </c>
      <c r="I230" s="59" t="s">
        <v>381</v>
      </c>
      <c r="J230" s="141">
        <v>13.6</v>
      </c>
      <c r="K230" s="141">
        <v>13.6</v>
      </c>
      <c r="L230" s="75" t="s">
        <v>1075</v>
      </c>
      <c r="M230" s="75"/>
      <c r="N230" s="76">
        <v>1</v>
      </c>
      <c r="O230" s="76"/>
      <c r="P230" s="59" t="s">
        <v>1076</v>
      </c>
      <c r="Q230" s="100" t="s">
        <v>826</v>
      </c>
    </row>
    <row r="231" spans="1:17" s="77" customFormat="1" ht="27">
      <c r="A231" s="78" t="s">
        <v>835</v>
      </c>
      <c r="B231" s="59" t="s">
        <v>382</v>
      </c>
      <c r="C231" s="59" t="s">
        <v>565</v>
      </c>
      <c r="D231" s="59" t="s">
        <v>383</v>
      </c>
      <c r="E231" s="59" t="s">
        <v>384</v>
      </c>
      <c r="F231" s="59" t="s">
        <v>240</v>
      </c>
      <c r="G231" s="59" t="s">
        <v>1039</v>
      </c>
      <c r="H231" s="59">
        <v>15923</v>
      </c>
      <c r="I231" s="59" t="s">
        <v>990</v>
      </c>
      <c r="J231" s="141">
        <v>18.6</v>
      </c>
      <c r="K231" s="141">
        <v>18.6</v>
      </c>
      <c r="L231" s="75" t="s">
        <v>1075</v>
      </c>
      <c r="M231" s="75"/>
      <c r="N231" s="76">
        <v>1</v>
      </c>
      <c r="O231" s="76"/>
      <c r="P231" s="59" t="s">
        <v>1076</v>
      </c>
      <c r="Q231" s="100" t="s">
        <v>827</v>
      </c>
    </row>
    <row r="232" spans="1:17" s="77" customFormat="1" ht="27">
      <c r="A232" s="78" t="s">
        <v>836</v>
      </c>
      <c r="B232" s="59" t="s">
        <v>284</v>
      </c>
      <c r="C232" s="59" t="s">
        <v>285</v>
      </c>
      <c r="D232" s="59" t="s">
        <v>837</v>
      </c>
      <c r="E232" s="59" t="s">
        <v>286</v>
      </c>
      <c r="F232" s="59" t="s">
        <v>254</v>
      </c>
      <c r="G232" s="59" t="s">
        <v>1039</v>
      </c>
      <c r="H232" s="59">
        <v>15923</v>
      </c>
      <c r="I232" s="59" t="s">
        <v>1020</v>
      </c>
      <c r="J232" s="141">
        <v>85.5</v>
      </c>
      <c r="K232" s="141">
        <v>85.5</v>
      </c>
      <c r="L232" s="75"/>
      <c r="M232" s="75"/>
      <c r="N232" s="76">
        <v>1</v>
      </c>
      <c r="O232" s="76"/>
      <c r="P232" s="59" t="s">
        <v>1076</v>
      </c>
      <c r="Q232" s="100" t="s">
        <v>134</v>
      </c>
    </row>
    <row r="233" spans="1:17" s="77" customFormat="1" ht="27">
      <c r="A233" s="78" t="s">
        <v>575</v>
      </c>
      <c r="B233" s="59" t="s">
        <v>535</v>
      </c>
      <c r="C233" s="59" t="s">
        <v>536</v>
      </c>
      <c r="D233" s="59" t="s">
        <v>576</v>
      </c>
      <c r="E233" s="59" t="s">
        <v>154</v>
      </c>
      <c r="F233" s="59" t="s">
        <v>254</v>
      </c>
      <c r="G233" s="59" t="s">
        <v>1039</v>
      </c>
      <c r="H233" s="59">
        <v>15923</v>
      </c>
      <c r="I233" s="59"/>
      <c r="J233" s="141">
        <v>45.309</v>
      </c>
      <c r="K233" s="141">
        <v>45.309</v>
      </c>
      <c r="L233" s="75"/>
      <c r="M233" s="75"/>
      <c r="N233" s="76">
        <v>1</v>
      </c>
      <c r="O233" s="76"/>
      <c r="P233" s="59" t="s">
        <v>1076</v>
      </c>
      <c r="Q233" s="100" t="s">
        <v>135</v>
      </c>
    </row>
    <row r="234" spans="1:17" s="77" customFormat="1" ht="33.75">
      <c r="A234" s="78" t="s">
        <v>574</v>
      </c>
      <c r="B234" s="59" t="s">
        <v>385</v>
      </c>
      <c r="C234" s="59" t="s">
        <v>386</v>
      </c>
      <c r="D234" s="59" t="s">
        <v>612</v>
      </c>
      <c r="E234" s="59" t="s">
        <v>609</v>
      </c>
      <c r="F234" s="59" t="s">
        <v>610</v>
      </c>
      <c r="G234" s="59" t="s">
        <v>1039</v>
      </c>
      <c r="H234" s="59">
        <v>17557</v>
      </c>
      <c r="I234" s="59" t="s">
        <v>611</v>
      </c>
      <c r="J234" s="141">
        <v>74.5</v>
      </c>
      <c r="K234" s="141">
        <v>74.5</v>
      </c>
      <c r="L234" s="75" t="s">
        <v>1075</v>
      </c>
      <c r="M234" s="75" t="s">
        <v>1075</v>
      </c>
      <c r="N234" s="76">
        <v>1</v>
      </c>
      <c r="O234" s="76" t="s">
        <v>1075</v>
      </c>
      <c r="P234" s="59" t="s">
        <v>1076</v>
      </c>
      <c r="Q234" s="100" t="s">
        <v>135</v>
      </c>
    </row>
    <row r="235" spans="1:17" s="77" customFormat="1" ht="45">
      <c r="A235" s="78" t="s">
        <v>474</v>
      </c>
      <c r="B235" s="59" t="s">
        <v>663</v>
      </c>
      <c r="C235" s="59" t="s">
        <v>664</v>
      </c>
      <c r="D235" s="59" t="s">
        <v>665</v>
      </c>
      <c r="E235" s="59" t="s">
        <v>478</v>
      </c>
      <c r="F235" s="59" t="s">
        <v>479</v>
      </c>
      <c r="G235" s="59" t="s">
        <v>1039</v>
      </c>
      <c r="H235" s="59" t="s">
        <v>480</v>
      </c>
      <c r="I235" s="59" t="s">
        <v>477</v>
      </c>
      <c r="J235" s="141">
        <v>25.5</v>
      </c>
      <c r="K235" s="141">
        <v>25.5</v>
      </c>
      <c r="L235" s="75" t="s">
        <v>1075</v>
      </c>
      <c r="M235" s="75" t="s">
        <v>1075</v>
      </c>
      <c r="N235" s="76">
        <v>1</v>
      </c>
      <c r="O235" s="76" t="s">
        <v>1075</v>
      </c>
      <c r="P235" s="59" t="s">
        <v>1076</v>
      </c>
      <c r="Q235" s="100" t="s">
        <v>136</v>
      </c>
    </row>
    <row r="236" spans="1:17" s="77" customFormat="1" ht="33.75">
      <c r="A236" s="78" t="s">
        <v>803</v>
      </c>
      <c r="B236" s="59" t="s">
        <v>456</v>
      </c>
      <c r="C236" s="59" t="s">
        <v>458</v>
      </c>
      <c r="D236" s="59" t="s">
        <v>23</v>
      </c>
      <c r="E236" s="59" t="s">
        <v>24</v>
      </c>
      <c r="F236" s="59" t="s">
        <v>1116</v>
      </c>
      <c r="G236" s="59" t="s">
        <v>25</v>
      </c>
      <c r="H236" s="59">
        <v>15944</v>
      </c>
      <c r="I236" s="59" t="s">
        <v>787</v>
      </c>
      <c r="J236" s="141">
        <v>17.2</v>
      </c>
      <c r="K236" s="141">
        <v>17.2</v>
      </c>
      <c r="L236" s="75"/>
      <c r="M236" s="75"/>
      <c r="N236" s="76">
        <v>1</v>
      </c>
      <c r="O236" s="76"/>
      <c r="P236" s="59" t="s">
        <v>1076</v>
      </c>
      <c r="Q236" s="100" t="s">
        <v>137</v>
      </c>
    </row>
    <row r="237" spans="1:17" s="77" customFormat="1" ht="56.25">
      <c r="A237" s="78" t="s">
        <v>804</v>
      </c>
      <c r="B237" s="59" t="s">
        <v>454</v>
      </c>
      <c r="C237" s="59" t="s">
        <v>743</v>
      </c>
      <c r="D237" s="59"/>
      <c r="E237" s="59" t="s">
        <v>746</v>
      </c>
      <c r="F237" s="59" t="s">
        <v>1116</v>
      </c>
      <c r="G237" s="59" t="s">
        <v>1039</v>
      </c>
      <c r="H237" s="59">
        <v>15944</v>
      </c>
      <c r="I237" s="59" t="s">
        <v>786</v>
      </c>
      <c r="J237" s="141">
        <v>26.5</v>
      </c>
      <c r="K237" s="141">
        <v>26.5</v>
      </c>
      <c r="L237" s="75"/>
      <c r="M237" s="75"/>
      <c r="N237" s="76">
        <v>1</v>
      </c>
      <c r="O237" s="76"/>
      <c r="P237" s="59" t="s">
        <v>1076</v>
      </c>
      <c r="Q237" s="100" t="s">
        <v>138</v>
      </c>
    </row>
    <row r="238" spans="1:17" s="77" customFormat="1" ht="33.75">
      <c r="A238" s="78" t="s">
        <v>805</v>
      </c>
      <c r="B238" s="59" t="s">
        <v>685</v>
      </c>
      <c r="C238" s="59" t="s">
        <v>686</v>
      </c>
      <c r="D238" s="59" t="s">
        <v>747</v>
      </c>
      <c r="E238" s="59" t="s">
        <v>748</v>
      </c>
      <c r="F238" s="59" t="s">
        <v>1116</v>
      </c>
      <c r="G238" s="59" t="s">
        <v>25</v>
      </c>
      <c r="H238" s="59">
        <v>15944</v>
      </c>
      <c r="I238" s="59" t="s">
        <v>12</v>
      </c>
      <c r="J238" s="141">
        <v>36</v>
      </c>
      <c r="K238" s="141">
        <v>36</v>
      </c>
      <c r="L238" s="75"/>
      <c r="M238" s="75"/>
      <c r="N238" s="76">
        <v>1</v>
      </c>
      <c r="O238" s="76"/>
      <c r="P238" s="59" t="s">
        <v>1076</v>
      </c>
      <c r="Q238" s="100" t="s">
        <v>139</v>
      </c>
    </row>
    <row r="239" spans="1:17" s="77" customFormat="1" ht="27">
      <c r="A239" s="78" t="s">
        <v>806</v>
      </c>
      <c r="B239" s="59" t="s">
        <v>661</v>
      </c>
      <c r="C239" s="59" t="s">
        <v>662</v>
      </c>
      <c r="D239" s="59" t="s">
        <v>670</v>
      </c>
      <c r="E239" s="59" t="s">
        <v>481</v>
      </c>
      <c r="F239" s="59" t="s">
        <v>240</v>
      </c>
      <c r="G239" s="59" t="s">
        <v>1039</v>
      </c>
      <c r="H239" s="59">
        <v>15923</v>
      </c>
      <c r="I239" s="59" t="s">
        <v>212</v>
      </c>
      <c r="J239" s="141">
        <v>77.44</v>
      </c>
      <c r="K239" s="141">
        <v>77.44</v>
      </c>
      <c r="L239" s="75" t="s">
        <v>1075</v>
      </c>
      <c r="M239" s="75"/>
      <c r="N239" s="76">
        <v>1</v>
      </c>
      <c r="O239" s="76"/>
      <c r="P239" s="59" t="s">
        <v>1076</v>
      </c>
      <c r="Q239" s="100" t="s">
        <v>140</v>
      </c>
    </row>
    <row r="240" spans="1:17" s="77" customFormat="1" ht="33.75">
      <c r="A240" s="78" t="s">
        <v>361</v>
      </c>
      <c r="B240" s="59" t="s">
        <v>801</v>
      </c>
      <c r="C240" s="59" t="s">
        <v>802</v>
      </c>
      <c r="D240" s="59" t="s">
        <v>1022</v>
      </c>
      <c r="E240" s="59" t="s">
        <v>362</v>
      </c>
      <c r="F240" s="59" t="s">
        <v>363</v>
      </c>
      <c r="G240" s="59" t="s">
        <v>1039</v>
      </c>
      <c r="H240" s="59">
        <v>15627</v>
      </c>
      <c r="I240" s="59" t="s">
        <v>782</v>
      </c>
      <c r="J240" s="141">
        <v>78</v>
      </c>
      <c r="K240" s="141">
        <v>78</v>
      </c>
      <c r="L240" s="75" t="s">
        <v>1075</v>
      </c>
      <c r="M240" s="75"/>
      <c r="N240" s="76">
        <v>1</v>
      </c>
      <c r="O240" s="76"/>
      <c r="P240" s="59" t="s">
        <v>1076</v>
      </c>
      <c r="Q240" s="100" t="s">
        <v>141</v>
      </c>
    </row>
    <row r="241" spans="1:17" s="77" customFormat="1" ht="27">
      <c r="A241" s="78" t="s">
        <v>13</v>
      </c>
      <c r="B241" s="59" t="s">
        <v>545</v>
      </c>
      <c r="C241" s="59" t="s">
        <v>546</v>
      </c>
      <c r="D241" s="59" t="s">
        <v>1021</v>
      </c>
      <c r="E241" s="59" t="s">
        <v>547</v>
      </c>
      <c r="F241" s="59" t="s">
        <v>1116</v>
      </c>
      <c r="G241" s="59" t="s">
        <v>1039</v>
      </c>
      <c r="H241" s="59">
        <v>15944</v>
      </c>
      <c r="I241" s="59" t="s">
        <v>785</v>
      </c>
      <c r="J241" s="141">
        <v>41.5</v>
      </c>
      <c r="K241" s="141">
        <v>41.5</v>
      </c>
      <c r="L241" s="75" t="s">
        <v>1075</v>
      </c>
      <c r="M241" s="75"/>
      <c r="N241" s="76">
        <v>1</v>
      </c>
      <c r="O241" s="76"/>
      <c r="P241" s="59" t="s">
        <v>1076</v>
      </c>
      <c r="Q241" s="100" t="s">
        <v>142</v>
      </c>
    </row>
    <row r="242" spans="1:17" s="77" customFormat="1" ht="27">
      <c r="A242" s="78" t="s">
        <v>14</v>
      </c>
      <c r="B242" s="59" t="s">
        <v>666</v>
      </c>
      <c r="C242" s="59" t="s">
        <v>667</v>
      </c>
      <c r="D242" s="59" t="s">
        <v>668</v>
      </c>
      <c r="E242" s="59" t="s">
        <v>669</v>
      </c>
      <c r="F242" s="59" t="s">
        <v>240</v>
      </c>
      <c r="G242" s="59" t="s">
        <v>1039</v>
      </c>
      <c r="H242" s="59">
        <v>15923</v>
      </c>
      <c r="I242" s="59" t="s">
        <v>476</v>
      </c>
      <c r="J242" s="141">
        <v>112.62</v>
      </c>
      <c r="K242" s="141">
        <v>112.62</v>
      </c>
      <c r="L242" s="75" t="s">
        <v>1075</v>
      </c>
      <c r="M242" s="75"/>
      <c r="N242" s="76">
        <v>1</v>
      </c>
      <c r="O242" s="76"/>
      <c r="P242" s="59" t="s">
        <v>1076</v>
      </c>
      <c r="Q242" s="100" t="s">
        <v>965</v>
      </c>
    </row>
    <row r="243" spans="1:17" s="77" customFormat="1" ht="56.25">
      <c r="A243" s="78" t="s">
        <v>15</v>
      </c>
      <c r="B243" s="59" t="s">
        <v>741</v>
      </c>
      <c r="C243" s="59" t="s">
        <v>736</v>
      </c>
      <c r="D243" s="59" t="s">
        <v>1023</v>
      </c>
      <c r="E243" s="59" t="s">
        <v>737</v>
      </c>
      <c r="F243" s="59" t="s">
        <v>1116</v>
      </c>
      <c r="G243" s="59" t="s">
        <v>1039</v>
      </c>
      <c r="H243" s="59">
        <v>15944</v>
      </c>
      <c r="I243" s="59" t="s">
        <v>1024</v>
      </c>
      <c r="J243" s="141">
        <v>85.83</v>
      </c>
      <c r="K243" s="141">
        <v>85.83</v>
      </c>
      <c r="L243" s="75" t="s">
        <v>1075</v>
      </c>
      <c r="M243" s="75"/>
      <c r="N243" s="76">
        <v>1</v>
      </c>
      <c r="O243" s="76"/>
      <c r="P243" s="59" t="s">
        <v>1076</v>
      </c>
      <c r="Q243" s="100" t="s">
        <v>757</v>
      </c>
    </row>
    <row r="244" spans="1:17" s="77" customFormat="1" ht="33.75">
      <c r="A244" s="78"/>
      <c r="B244" s="59" t="s">
        <v>1016</v>
      </c>
      <c r="C244" s="59" t="s">
        <v>412</v>
      </c>
      <c r="D244" s="59" t="s">
        <v>377</v>
      </c>
      <c r="E244" s="59" t="s">
        <v>378</v>
      </c>
      <c r="F244" s="59" t="s">
        <v>1116</v>
      </c>
      <c r="G244" s="59" t="s">
        <v>1039</v>
      </c>
      <c r="H244" s="59">
        <v>15944</v>
      </c>
      <c r="I244" s="59" t="s">
        <v>11</v>
      </c>
      <c r="J244" s="141">
        <v>83.5</v>
      </c>
      <c r="K244" s="141">
        <v>55.67</v>
      </c>
      <c r="L244" s="75" t="s">
        <v>1075</v>
      </c>
      <c r="M244" s="75"/>
      <c r="N244" s="76">
        <v>1</v>
      </c>
      <c r="O244" s="76"/>
      <c r="P244" s="59" t="s">
        <v>1076</v>
      </c>
      <c r="Q244" s="100" t="s">
        <v>758</v>
      </c>
    </row>
    <row r="245" spans="1:17" s="77" customFormat="1" ht="33.75">
      <c r="A245" s="78" t="s">
        <v>16</v>
      </c>
      <c r="B245" s="59" t="s">
        <v>1016</v>
      </c>
      <c r="C245" s="59" t="s">
        <v>412</v>
      </c>
      <c r="D245" s="59" t="s">
        <v>370</v>
      </c>
      <c r="E245" s="59" t="s">
        <v>371</v>
      </c>
      <c r="F245" s="59" t="s">
        <v>1116</v>
      </c>
      <c r="G245" s="59" t="s">
        <v>1039</v>
      </c>
      <c r="H245" s="59">
        <v>15944</v>
      </c>
      <c r="I245" s="59" t="s">
        <v>11</v>
      </c>
      <c r="J245" s="141">
        <v>0</v>
      </c>
      <c r="K245" s="141">
        <v>27.83</v>
      </c>
      <c r="L245" s="75" t="s">
        <v>1075</v>
      </c>
      <c r="M245" s="75"/>
      <c r="N245" s="76">
        <v>1</v>
      </c>
      <c r="O245" s="76"/>
      <c r="P245" s="59" t="s">
        <v>1076</v>
      </c>
      <c r="Q245" s="100" t="s">
        <v>759</v>
      </c>
    </row>
    <row r="246" spans="1:17" s="77" customFormat="1" ht="33.75">
      <c r="A246" s="78" t="s">
        <v>17</v>
      </c>
      <c r="B246" s="59" t="s">
        <v>394</v>
      </c>
      <c r="C246" s="59" t="s">
        <v>412</v>
      </c>
      <c r="D246" s="59" t="s">
        <v>366</v>
      </c>
      <c r="E246" s="59" t="s">
        <v>395</v>
      </c>
      <c r="F246" s="59" t="s">
        <v>1116</v>
      </c>
      <c r="G246" s="59" t="s">
        <v>1039</v>
      </c>
      <c r="H246" s="59">
        <v>15658</v>
      </c>
      <c r="I246" s="59" t="s">
        <v>396</v>
      </c>
      <c r="J246" s="141">
        <v>50.12</v>
      </c>
      <c r="K246" s="141">
        <v>50.12</v>
      </c>
      <c r="L246" s="75" t="s">
        <v>1075</v>
      </c>
      <c r="M246" s="75"/>
      <c r="N246" s="76">
        <v>1</v>
      </c>
      <c r="O246" s="76"/>
      <c r="P246" s="59" t="s">
        <v>1076</v>
      </c>
      <c r="Q246" s="100" t="s">
        <v>760</v>
      </c>
    </row>
    <row r="247" spans="1:17" s="77" customFormat="1" ht="45">
      <c r="A247" s="78" t="s">
        <v>18</v>
      </c>
      <c r="B247" s="59" t="s">
        <v>394</v>
      </c>
      <c r="C247" s="59" t="s">
        <v>412</v>
      </c>
      <c r="D247" s="59" t="s">
        <v>374</v>
      </c>
      <c r="E247" s="59" t="s">
        <v>375</v>
      </c>
      <c r="F247" s="59" t="s">
        <v>1116</v>
      </c>
      <c r="G247" s="59" t="s">
        <v>1039</v>
      </c>
      <c r="H247" s="59">
        <v>15944</v>
      </c>
      <c r="I247" s="59" t="s">
        <v>376</v>
      </c>
      <c r="J247" s="141">
        <v>50.12</v>
      </c>
      <c r="K247" s="141">
        <v>50.12</v>
      </c>
      <c r="L247" s="75" t="s">
        <v>1075</v>
      </c>
      <c r="M247" s="75"/>
      <c r="N247" s="76">
        <v>1</v>
      </c>
      <c r="O247" s="76"/>
      <c r="P247" s="59" t="s">
        <v>1076</v>
      </c>
      <c r="Q247" s="100" t="s">
        <v>760</v>
      </c>
    </row>
    <row r="248" spans="1:17" s="77" customFormat="1" ht="27">
      <c r="A248" s="78"/>
      <c r="B248" s="59" t="s">
        <v>460</v>
      </c>
      <c r="C248" s="59" t="s">
        <v>461</v>
      </c>
      <c r="D248" s="59" t="s">
        <v>462</v>
      </c>
      <c r="E248" s="59" t="s">
        <v>463</v>
      </c>
      <c r="F248" s="59" t="s">
        <v>240</v>
      </c>
      <c r="G248" s="59" t="s">
        <v>1039</v>
      </c>
      <c r="H248" s="59">
        <v>15923</v>
      </c>
      <c r="I248" s="59" t="s">
        <v>788</v>
      </c>
      <c r="J248" s="141">
        <v>16.9146</v>
      </c>
      <c r="K248" s="141">
        <v>16.9146</v>
      </c>
      <c r="L248" s="75" t="s">
        <v>1075</v>
      </c>
      <c r="M248" s="75"/>
      <c r="N248" s="76">
        <v>1</v>
      </c>
      <c r="O248" s="76"/>
      <c r="P248" s="59" t="s">
        <v>1076</v>
      </c>
      <c r="Q248" s="100" t="s">
        <v>761</v>
      </c>
    </row>
    <row r="249" spans="1:17" s="77" customFormat="1" ht="33.75">
      <c r="A249" s="78" t="s">
        <v>19</v>
      </c>
      <c r="B249" s="59" t="s">
        <v>465</v>
      </c>
      <c r="C249" s="59" t="s">
        <v>466</v>
      </c>
      <c r="D249" s="59" t="s">
        <v>467</v>
      </c>
      <c r="E249" s="59" t="s">
        <v>468</v>
      </c>
      <c r="F249" s="59" t="s">
        <v>1116</v>
      </c>
      <c r="G249" s="59" t="s">
        <v>1039</v>
      </c>
      <c r="H249" s="59">
        <v>15944</v>
      </c>
      <c r="I249" s="59" t="s">
        <v>789</v>
      </c>
      <c r="J249" s="141">
        <v>19.379</v>
      </c>
      <c r="K249" s="141">
        <v>19.379</v>
      </c>
      <c r="L249" s="75" t="s">
        <v>1075</v>
      </c>
      <c r="M249" s="75"/>
      <c r="N249" s="76">
        <v>1</v>
      </c>
      <c r="O249" s="76"/>
      <c r="P249" s="59" t="s">
        <v>1076</v>
      </c>
      <c r="Q249" s="100" t="s">
        <v>761</v>
      </c>
    </row>
    <row r="250" spans="1:17" s="77" customFormat="1" ht="33.75">
      <c r="A250" s="74" t="s">
        <v>19</v>
      </c>
      <c r="B250" s="59" t="s">
        <v>252</v>
      </c>
      <c r="C250" s="59" t="s">
        <v>532</v>
      </c>
      <c r="D250" s="59" t="s">
        <v>457</v>
      </c>
      <c r="E250" s="59" t="s">
        <v>533</v>
      </c>
      <c r="F250" s="59" t="s">
        <v>1054</v>
      </c>
      <c r="G250" s="59" t="s">
        <v>1039</v>
      </c>
      <c r="H250" s="59">
        <v>15218</v>
      </c>
      <c r="I250" s="59" t="s">
        <v>534</v>
      </c>
      <c r="J250" s="141">
        <v>175</v>
      </c>
      <c r="K250" s="141">
        <v>175</v>
      </c>
      <c r="L250" s="75" t="s">
        <v>1075</v>
      </c>
      <c r="M250" s="75"/>
      <c r="N250" s="76">
        <v>1</v>
      </c>
      <c r="O250" s="76"/>
      <c r="P250" s="59" t="s">
        <v>1076</v>
      </c>
      <c r="Q250" s="100" t="s">
        <v>762</v>
      </c>
    </row>
    <row r="251" spans="1:17" s="77" customFormat="1" ht="27">
      <c r="A251" s="78" t="s">
        <v>20</v>
      </c>
      <c r="B251" s="59" t="s">
        <v>299</v>
      </c>
      <c r="C251" s="59" t="s">
        <v>300</v>
      </c>
      <c r="D251" s="59" t="s">
        <v>301</v>
      </c>
      <c r="E251" s="59" t="s">
        <v>302</v>
      </c>
      <c r="F251" s="59" t="s">
        <v>254</v>
      </c>
      <c r="G251" s="59" t="s">
        <v>1039</v>
      </c>
      <c r="H251" s="59">
        <v>15658</v>
      </c>
      <c r="I251" s="59" t="s">
        <v>303</v>
      </c>
      <c r="J251" s="141">
        <v>85.05</v>
      </c>
      <c r="K251" s="141">
        <v>85.05</v>
      </c>
      <c r="L251" s="75" t="s">
        <v>1075</v>
      </c>
      <c r="M251" s="75"/>
      <c r="N251" s="76">
        <v>1</v>
      </c>
      <c r="O251" s="76"/>
      <c r="P251" s="82" t="s">
        <v>1076</v>
      </c>
      <c r="Q251" s="100" t="s">
        <v>763</v>
      </c>
    </row>
    <row r="252" spans="1:17" s="77" customFormat="1" ht="33.75">
      <c r="A252" s="78" t="s">
        <v>393</v>
      </c>
      <c r="B252" s="59" t="s">
        <v>288</v>
      </c>
      <c r="C252" s="59" t="s">
        <v>289</v>
      </c>
      <c r="D252" s="59" t="s">
        <v>290</v>
      </c>
      <c r="E252" s="59" t="s">
        <v>291</v>
      </c>
      <c r="F252" s="59" t="s">
        <v>254</v>
      </c>
      <c r="G252" s="59" t="s">
        <v>1039</v>
      </c>
      <c r="H252" s="59">
        <v>15658</v>
      </c>
      <c r="I252" s="59" t="s">
        <v>292</v>
      </c>
      <c r="J252" s="141">
        <v>126.103</v>
      </c>
      <c r="K252" s="141">
        <v>126.103</v>
      </c>
      <c r="L252" s="75" t="s">
        <v>1075</v>
      </c>
      <c r="M252" s="75"/>
      <c r="N252" s="76">
        <v>1</v>
      </c>
      <c r="O252" s="76"/>
      <c r="P252" s="59" t="s">
        <v>1076</v>
      </c>
      <c r="Q252" s="100" t="s">
        <v>764</v>
      </c>
    </row>
    <row r="253" spans="1:17" s="77" customFormat="1" ht="33.75">
      <c r="A253" s="78" t="s">
        <v>279</v>
      </c>
      <c r="B253" s="59" t="s">
        <v>179</v>
      </c>
      <c r="C253" s="59" t="s">
        <v>180</v>
      </c>
      <c r="D253" s="59" t="s">
        <v>181</v>
      </c>
      <c r="E253" s="59" t="s">
        <v>1025</v>
      </c>
      <c r="F253" s="59" t="s">
        <v>1116</v>
      </c>
      <c r="G253" s="59" t="s">
        <v>1039</v>
      </c>
      <c r="H253" s="59">
        <v>15944</v>
      </c>
      <c r="I253" s="59" t="s">
        <v>1026</v>
      </c>
      <c r="J253" s="141">
        <v>29.79</v>
      </c>
      <c r="K253" s="141">
        <v>29.79</v>
      </c>
      <c r="L253" s="75"/>
      <c r="M253" s="75"/>
      <c r="N253" s="76">
        <v>1</v>
      </c>
      <c r="O253" s="76"/>
      <c r="P253" s="59" t="s">
        <v>1076</v>
      </c>
      <c r="Q253" s="100" t="s">
        <v>765</v>
      </c>
    </row>
    <row r="254" spans="1:17" s="77" customFormat="1" ht="27">
      <c r="A254" s="78" t="s">
        <v>280</v>
      </c>
      <c r="B254" s="59" t="s">
        <v>312</v>
      </c>
      <c r="C254" s="59" t="s">
        <v>176</v>
      </c>
      <c r="D254" s="59" t="s">
        <v>177</v>
      </c>
      <c r="E254" s="59" t="s">
        <v>178</v>
      </c>
      <c r="F254" s="59" t="s">
        <v>1116</v>
      </c>
      <c r="G254" s="59" t="s">
        <v>1039</v>
      </c>
      <c r="H254" s="59">
        <v>15944</v>
      </c>
      <c r="I254" s="59" t="s">
        <v>298</v>
      </c>
      <c r="J254" s="141">
        <v>22.77</v>
      </c>
      <c r="K254" s="141">
        <v>22.77</v>
      </c>
      <c r="L254" s="75"/>
      <c r="M254" s="75"/>
      <c r="N254" s="76">
        <v>1</v>
      </c>
      <c r="O254" s="76"/>
      <c r="P254" s="59" t="s">
        <v>1076</v>
      </c>
      <c r="Q254" s="122" t="s">
        <v>766</v>
      </c>
    </row>
    <row r="255" spans="1:17" s="77" customFormat="1" ht="27">
      <c r="A255" s="78" t="s">
        <v>727</v>
      </c>
      <c r="B255" s="59" t="s">
        <v>790</v>
      </c>
      <c r="C255" s="59" t="s">
        <v>791</v>
      </c>
      <c r="D255" s="59" t="s">
        <v>726</v>
      </c>
      <c r="E255" s="59" t="s">
        <v>728</v>
      </c>
      <c r="F255" s="59" t="s">
        <v>240</v>
      </c>
      <c r="G255" s="59" t="s">
        <v>1039</v>
      </c>
      <c r="H255" s="59">
        <v>15923</v>
      </c>
      <c r="I255" s="59" t="s">
        <v>780</v>
      </c>
      <c r="J255" s="141">
        <v>13.869</v>
      </c>
      <c r="K255" s="141">
        <v>13.869</v>
      </c>
      <c r="L255" s="75"/>
      <c r="M255" s="75"/>
      <c r="N255" s="76">
        <v>1</v>
      </c>
      <c r="O255" s="76"/>
      <c r="P255" s="59" t="s">
        <v>1076</v>
      </c>
      <c r="Q255" s="122" t="s">
        <v>767</v>
      </c>
    </row>
    <row r="256" spans="1:17" s="77" customFormat="1" ht="33.75">
      <c r="A256" s="78" t="s">
        <v>315</v>
      </c>
      <c r="B256" s="59" t="s">
        <v>709</v>
      </c>
      <c r="C256" s="59" t="s">
        <v>710</v>
      </c>
      <c r="D256" s="59" t="s">
        <v>711</v>
      </c>
      <c r="E256" s="59" t="s">
        <v>712</v>
      </c>
      <c r="F256" s="59" t="s">
        <v>1116</v>
      </c>
      <c r="G256" s="59" t="s">
        <v>1039</v>
      </c>
      <c r="H256" s="59">
        <v>15944</v>
      </c>
      <c r="I256" s="59" t="s">
        <v>713</v>
      </c>
      <c r="J256" s="141">
        <v>4.1</v>
      </c>
      <c r="K256" s="141">
        <v>4.1</v>
      </c>
      <c r="L256" s="75"/>
      <c r="M256" s="75"/>
      <c r="N256" s="76">
        <v>1</v>
      </c>
      <c r="O256" s="76"/>
      <c r="P256" s="59" t="s">
        <v>1076</v>
      </c>
      <c r="Q256" s="122" t="s">
        <v>768</v>
      </c>
    </row>
    <row r="257" spans="1:17" s="77" customFormat="1" ht="33.75">
      <c r="A257" s="78">
        <v>87</v>
      </c>
      <c r="B257" s="59" t="s">
        <v>706</v>
      </c>
      <c r="C257" s="59" t="s">
        <v>157</v>
      </c>
      <c r="D257" s="59" t="s">
        <v>707</v>
      </c>
      <c r="E257" s="59" t="s">
        <v>708</v>
      </c>
      <c r="F257" s="59" t="s">
        <v>240</v>
      </c>
      <c r="G257" s="59" t="s">
        <v>1039</v>
      </c>
      <c r="H257" s="59">
        <v>15923</v>
      </c>
      <c r="I257" s="59" t="s">
        <v>98</v>
      </c>
      <c r="J257" s="141">
        <v>10.491</v>
      </c>
      <c r="K257" s="141">
        <v>10.491</v>
      </c>
      <c r="L257" s="75"/>
      <c r="M257" s="75"/>
      <c r="N257" s="76">
        <v>1</v>
      </c>
      <c r="O257" s="76"/>
      <c r="P257" s="59" t="s">
        <v>1076</v>
      </c>
      <c r="Q257" s="122" t="s">
        <v>551</v>
      </c>
    </row>
    <row r="258" spans="1:17" s="63" customFormat="1" ht="33.75">
      <c r="A258" s="78">
        <v>94</v>
      </c>
      <c r="B258" s="59" t="s">
        <v>74</v>
      </c>
      <c r="C258" s="59" t="s">
        <v>75</v>
      </c>
      <c r="D258" s="59" t="s">
        <v>76</v>
      </c>
      <c r="E258" s="59" t="s">
        <v>77</v>
      </c>
      <c r="F258" s="59" t="s">
        <v>240</v>
      </c>
      <c r="G258" s="59" t="s">
        <v>1039</v>
      </c>
      <c r="H258" s="59">
        <v>15923</v>
      </c>
      <c r="I258" s="59" t="s">
        <v>78</v>
      </c>
      <c r="J258" s="141">
        <v>12.512</v>
      </c>
      <c r="K258" s="141">
        <v>12.512</v>
      </c>
      <c r="L258" s="75"/>
      <c r="M258" s="75"/>
      <c r="N258" s="76">
        <v>1</v>
      </c>
      <c r="O258" s="76"/>
      <c r="P258" s="59" t="s">
        <v>331</v>
      </c>
      <c r="Q258" s="122" t="s">
        <v>705</v>
      </c>
    </row>
    <row r="259" spans="1:17" ht="33.75">
      <c r="A259" s="78">
        <v>77</v>
      </c>
      <c r="B259" s="59" t="s">
        <v>182</v>
      </c>
      <c r="C259" s="59" t="s">
        <v>183</v>
      </c>
      <c r="D259" s="59" t="s">
        <v>184</v>
      </c>
      <c r="E259" s="59" t="s">
        <v>185</v>
      </c>
      <c r="F259" s="59" t="s">
        <v>1116</v>
      </c>
      <c r="G259" s="59" t="s">
        <v>1039</v>
      </c>
      <c r="H259" s="59">
        <v>15944</v>
      </c>
      <c r="I259" s="59" t="s">
        <v>317</v>
      </c>
      <c r="J259" s="141">
        <v>46.9</v>
      </c>
      <c r="K259" s="141">
        <v>46.9</v>
      </c>
      <c r="L259" s="75"/>
      <c r="M259" s="75"/>
      <c r="N259" s="76">
        <v>1</v>
      </c>
      <c r="O259" s="76"/>
      <c r="P259" s="59" t="s">
        <v>729</v>
      </c>
      <c r="Q259" s="122" t="s">
        <v>131</v>
      </c>
    </row>
    <row r="260" spans="1:17" ht="12.75">
      <c r="A260" s="2"/>
      <c r="B260" s="3"/>
      <c r="C260" s="3"/>
      <c r="D260" s="3"/>
      <c r="E260" s="3"/>
      <c r="F260" s="3"/>
      <c r="G260" s="3"/>
      <c r="H260" s="3"/>
      <c r="I260" s="57"/>
      <c r="J260" s="140"/>
      <c r="K260" s="140"/>
      <c r="L260" s="4"/>
      <c r="M260" s="4"/>
      <c r="N260" s="5"/>
      <c r="O260" s="5"/>
      <c r="P260" s="3"/>
      <c r="Q260" s="6"/>
    </row>
    <row r="261" spans="1:17" ht="13.5" thickBot="1">
      <c r="A261" s="24" t="s">
        <v>238</v>
      </c>
      <c r="B261" s="25"/>
      <c r="C261" s="25"/>
      <c r="D261" s="25"/>
      <c r="E261" s="25"/>
      <c r="F261" s="25"/>
      <c r="G261" s="25"/>
      <c r="H261" s="25"/>
      <c r="I261" s="73"/>
      <c r="J261" s="153">
        <f>SUM(J216:J260)</f>
        <v>2421.7010000000005</v>
      </c>
      <c r="K261" s="153">
        <f>SUM(K216:K260)</f>
        <v>2421.7010000000005</v>
      </c>
      <c r="L261" s="26">
        <f>SUM(L216:L260)</f>
        <v>0</v>
      </c>
      <c r="M261" s="26">
        <f>SUM(M216:M260)</f>
        <v>0</v>
      </c>
      <c r="N261" s="51">
        <f>SUM(N216:N260)</f>
        <v>44</v>
      </c>
      <c r="O261" s="27">
        <v>0</v>
      </c>
      <c r="P261" s="25">
        <v>37</v>
      </c>
      <c r="Q261" s="28" t="s">
        <v>397</v>
      </c>
    </row>
    <row r="262" spans="1:17" ht="13.5" thickTop="1">
      <c r="A262" s="15"/>
      <c r="L262" s="44" t="s">
        <v>1075</v>
      </c>
      <c r="Q262" s="18"/>
    </row>
    <row r="263" spans="1:17" ht="12.75">
      <c r="A263" s="29" t="s">
        <v>237</v>
      </c>
      <c r="N263" s="30" t="s">
        <v>1075</v>
      </c>
      <c r="Q263" s="18"/>
    </row>
  </sheetData>
  <autoFilter ref="N1:N263"/>
  <mergeCells count="4">
    <mergeCell ref="A3:Q3"/>
    <mergeCell ref="Q1:Q2"/>
    <mergeCell ref="A1:A2"/>
    <mergeCell ref="N1:N2"/>
  </mergeCells>
  <printOptions gridLines="1"/>
  <pageMargins left="0.5" right="0" top="1" bottom="1" header="0.5" footer="0.5"/>
  <pageSetup fitToHeight="50" fitToWidth="1" horizontalDpi="600" verticalDpi="600" orientation="landscape" paperSize="5" r:id="rId1"/>
  <headerFooter alignWithMargins="0">
    <oddHeader>&amp;LWestmoreland County, Pennsylvania&amp;CACQUISITION CONTACT AND STATUS REPORT&amp;RWILPEN (North) CBM PROSPECT
AS OF 25 MARCH 2007</oddHeader>
    <oddFooter>&amp;L&amp;F&amp;C&amp;P of &amp;N&amp;R&amp;D Printed</oddFooter>
  </headerFooter>
</worksheet>
</file>

<file path=xl/worksheets/sheet2.xml><?xml version="1.0" encoding="utf-8"?>
<worksheet xmlns="http://schemas.openxmlformats.org/spreadsheetml/2006/main" xmlns:r="http://schemas.openxmlformats.org/officeDocument/2006/relationships">
  <dimension ref="A1:Q31"/>
  <sheetViews>
    <sheetView workbookViewId="0" topLeftCell="A1">
      <selection activeCell="A10" sqref="A10"/>
    </sheetView>
  </sheetViews>
  <sheetFormatPr defaultColWidth="9.140625" defaultRowHeight="12.75"/>
  <cols>
    <col min="17" max="17" width="27.7109375" style="0" customWidth="1"/>
  </cols>
  <sheetData>
    <row r="1" spans="2:3" ht="12.75">
      <c r="B1" s="24" t="s">
        <v>972</v>
      </c>
      <c r="C1" s="31"/>
    </row>
    <row r="2" spans="1:17" ht="13.5" thickBot="1">
      <c r="A2" s="32"/>
      <c r="B2" s="32"/>
      <c r="C2" s="32"/>
      <c r="D2" s="32"/>
      <c r="E2" s="32"/>
      <c r="F2" s="32"/>
      <c r="G2" s="32"/>
      <c r="H2" s="32"/>
      <c r="I2" s="32"/>
      <c r="J2" s="32" t="s">
        <v>1075</v>
      </c>
      <c r="K2" s="32"/>
      <c r="L2" s="32"/>
      <c r="M2" s="32"/>
      <c r="N2" s="32"/>
      <c r="O2" s="32"/>
      <c r="P2" s="32"/>
      <c r="Q2" s="32"/>
    </row>
    <row r="3" spans="1:17" ht="13.5" thickTop="1">
      <c r="A3" s="33" t="s">
        <v>1074</v>
      </c>
      <c r="B3" s="1"/>
      <c r="C3" s="1" t="s">
        <v>1071</v>
      </c>
      <c r="D3" s="1" t="s">
        <v>1070</v>
      </c>
      <c r="E3" s="1" t="s">
        <v>1072</v>
      </c>
      <c r="F3" s="1" t="s">
        <v>1068</v>
      </c>
      <c r="G3" s="1" t="s">
        <v>1067</v>
      </c>
      <c r="H3" s="1" t="s">
        <v>1065</v>
      </c>
      <c r="I3" s="1" t="s">
        <v>1063</v>
      </c>
      <c r="J3" s="1"/>
      <c r="K3" s="1"/>
      <c r="L3" s="1" t="s">
        <v>1061</v>
      </c>
      <c r="M3" s="1" t="s">
        <v>1057</v>
      </c>
      <c r="N3" s="1" t="s">
        <v>1059</v>
      </c>
      <c r="O3" s="1" t="s">
        <v>1057</v>
      </c>
      <c r="P3" s="1" t="s">
        <v>1055</v>
      </c>
      <c r="Q3" s="34"/>
    </row>
    <row r="4" spans="1:17" ht="12.75">
      <c r="A4" s="33" t="s">
        <v>1073</v>
      </c>
      <c r="B4" s="1" t="s">
        <v>1027</v>
      </c>
      <c r="C4" s="1" t="s">
        <v>1069</v>
      </c>
      <c r="D4" s="1" t="s">
        <v>1069</v>
      </c>
      <c r="E4" s="1" t="s">
        <v>1066</v>
      </c>
      <c r="F4" s="1" t="s">
        <v>1066</v>
      </c>
      <c r="G4" s="1" t="s">
        <v>1066</v>
      </c>
      <c r="H4" s="1" t="s">
        <v>1064</v>
      </c>
      <c r="I4" s="1" t="s">
        <v>1062</v>
      </c>
      <c r="J4" s="1" t="s">
        <v>1028</v>
      </c>
      <c r="K4" s="1" t="s">
        <v>1029</v>
      </c>
      <c r="L4" s="1" t="s">
        <v>1060</v>
      </c>
      <c r="M4" s="1" t="s">
        <v>1060</v>
      </c>
      <c r="N4" s="1" t="s">
        <v>1058</v>
      </c>
      <c r="O4" s="1" t="s">
        <v>1056</v>
      </c>
      <c r="P4" s="1" t="s">
        <v>975</v>
      </c>
      <c r="Q4" s="34" t="s">
        <v>976</v>
      </c>
    </row>
    <row r="5" spans="1:17" ht="12.75">
      <c r="A5" s="33"/>
      <c r="B5" s="1"/>
      <c r="C5" s="1"/>
      <c r="D5" s="1"/>
      <c r="E5" s="1"/>
      <c r="F5" s="1"/>
      <c r="G5" s="1"/>
      <c r="H5" s="1"/>
      <c r="I5" s="1"/>
      <c r="J5" s="1"/>
      <c r="K5" s="1"/>
      <c r="L5" s="1"/>
      <c r="M5" s="1"/>
      <c r="N5" s="1"/>
      <c r="O5" s="1"/>
      <c r="P5" s="1"/>
      <c r="Q5" s="34"/>
    </row>
    <row r="6" spans="1:17" ht="12.75">
      <c r="A6" s="35"/>
      <c r="B6" s="36"/>
      <c r="C6" s="36"/>
      <c r="D6" s="36"/>
      <c r="E6" s="36"/>
      <c r="F6" s="36"/>
      <c r="G6" s="36"/>
      <c r="H6" s="36"/>
      <c r="I6" s="36"/>
      <c r="J6" s="36"/>
      <c r="K6" s="36"/>
      <c r="L6" s="36"/>
      <c r="M6" s="36"/>
      <c r="N6" s="36"/>
      <c r="O6" s="36"/>
      <c r="Q6" s="18"/>
    </row>
    <row r="7" spans="1:17" ht="51">
      <c r="A7" s="2">
        <v>1</v>
      </c>
      <c r="B7" s="3" t="s">
        <v>1041</v>
      </c>
      <c r="C7" s="3" t="s">
        <v>1079</v>
      </c>
      <c r="D7" s="3" t="s">
        <v>1036</v>
      </c>
      <c r="E7" s="3" t="s">
        <v>1037</v>
      </c>
      <c r="F7" s="3" t="s">
        <v>1038</v>
      </c>
      <c r="G7" s="3" t="s">
        <v>1039</v>
      </c>
      <c r="H7" s="3" t="s">
        <v>1040</v>
      </c>
      <c r="I7" s="3" t="s">
        <v>1042</v>
      </c>
      <c r="J7" s="4">
        <v>238.2</v>
      </c>
      <c r="K7" s="4">
        <v>238.2</v>
      </c>
      <c r="L7" s="4">
        <v>238.2</v>
      </c>
      <c r="M7" s="4">
        <v>0</v>
      </c>
      <c r="N7" s="5">
        <v>476.4</v>
      </c>
      <c r="O7" s="5">
        <v>0</v>
      </c>
      <c r="P7" s="3" t="s">
        <v>1076</v>
      </c>
      <c r="Q7" s="8" t="s">
        <v>328</v>
      </c>
    </row>
    <row r="8" spans="1:17" ht="51">
      <c r="A8" s="2">
        <v>2</v>
      </c>
      <c r="B8" s="3" t="s">
        <v>319</v>
      </c>
      <c r="C8" s="3" t="s">
        <v>1084</v>
      </c>
      <c r="D8" s="3" t="s">
        <v>1083</v>
      </c>
      <c r="E8" s="3" t="s">
        <v>1037</v>
      </c>
      <c r="F8" s="3" t="s">
        <v>1038</v>
      </c>
      <c r="G8" s="3" t="s">
        <v>1039</v>
      </c>
      <c r="H8" s="3" t="s">
        <v>1040</v>
      </c>
      <c r="I8" s="3" t="s">
        <v>1032</v>
      </c>
      <c r="J8" s="4">
        <v>96.22</v>
      </c>
      <c r="K8" s="4">
        <v>96.22</v>
      </c>
      <c r="L8" s="4">
        <v>96.22</v>
      </c>
      <c r="M8" s="4">
        <v>0</v>
      </c>
      <c r="N8" s="5">
        <v>192.44</v>
      </c>
      <c r="O8" s="5">
        <v>0</v>
      </c>
      <c r="P8" s="3" t="s">
        <v>1076</v>
      </c>
      <c r="Q8" s="8" t="s">
        <v>328</v>
      </c>
    </row>
    <row r="9" spans="1:17" ht="51">
      <c r="A9" s="2">
        <v>3</v>
      </c>
      <c r="B9" s="3" t="s">
        <v>1091</v>
      </c>
      <c r="C9" s="3" t="s">
        <v>1080</v>
      </c>
      <c r="D9" s="3" t="s">
        <v>1082</v>
      </c>
      <c r="E9" s="3" t="s">
        <v>1087</v>
      </c>
      <c r="F9" s="3" t="s">
        <v>1038</v>
      </c>
      <c r="G9" s="3" t="s">
        <v>1039</v>
      </c>
      <c r="H9" s="3">
        <v>15616</v>
      </c>
      <c r="I9" s="3"/>
      <c r="J9" s="4">
        <v>22.85</v>
      </c>
      <c r="K9" s="4">
        <v>22.85</v>
      </c>
      <c r="L9" s="4">
        <v>22.85</v>
      </c>
      <c r="M9" s="4">
        <v>0</v>
      </c>
      <c r="N9" s="5">
        <v>26.07</v>
      </c>
      <c r="O9" s="5">
        <v>0</v>
      </c>
      <c r="P9" s="3" t="s">
        <v>1076</v>
      </c>
      <c r="Q9" s="8" t="s">
        <v>328</v>
      </c>
    </row>
    <row r="10" spans="1:17" ht="63.75">
      <c r="A10" s="2">
        <v>4</v>
      </c>
      <c r="B10" s="3" t="s">
        <v>1089</v>
      </c>
      <c r="C10" s="3" t="s">
        <v>1088</v>
      </c>
      <c r="D10" s="3" t="s">
        <v>1090</v>
      </c>
      <c r="E10" s="3" t="s">
        <v>1037</v>
      </c>
      <c r="F10" s="3" t="s">
        <v>1038</v>
      </c>
      <c r="G10" s="3" t="s">
        <v>1039</v>
      </c>
      <c r="H10" s="3">
        <v>15616</v>
      </c>
      <c r="I10" s="3" t="s">
        <v>1032</v>
      </c>
      <c r="J10" s="4">
        <v>14.2</v>
      </c>
      <c r="K10" s="4">
        <v>14.2</v>
      </c>
      <c r="L10" s="4">
        <v>14.2</v>
      </c>
      <c r="M10" s="4">
        <v>0</v>
      </c>
      <c r="N10" s="5">
        <v>28.4</v>
      </c>
      <c r="O10" s="5">
        <v>0</v>
      </c>
      <c r="P10" s="3" t="s">
        <v>1076</v>
      </c>
      <c r="Q10" s="8" t="s">
        <v>328</v>
      </c>
    </row>
    <row r="11" spans="1:17" ht="51">
      <c r="A11" s="2">
        <v>5</v>
      </c>
      <c r="B11" s="3" t="s">
        <v>1085</v>
      </c>
      <c r="C11" s="3" t="s">
        <v>1033</v>
      </c>
      <c r="D11" s="3" t="s">
        <v>1049</v>
      </c>
      <c r="E11" s="3" t="s">
        <v>1050</v>
      </c>
      <c r="F11" s="3" t="s">
        <v>1038</v>
      </c>
      <c r="G11" s="3" t="s">
        <v>1039</v>
      </c>
      <c r="H11" s="3" t="s">
        <v>1040</v>
      </c>
      <c r="I11" s="3" t="s">
        <v>1032</v>
      </c>
      <c r="J11" s="4">
        <v>16.5883</v>
      </c>
      <c r="K11" s="4">
        <v>16.5883</v>
      </c>
      <c r="L11" s="4">
        <v>16.5883</v>
      </c>
      <c r="M11" s="4">
        <v>0</v>
      </c>
      <c r="N11" s="5">
        <v>33.18</v>
      </c>
      <c r="O11" s="5">
        <v>0</v>
      </c>
      <c r="P11" s="3" t="s">
        <v>1076</v>
      </c>
      <c r="Q11" s="8" t="s">
        <v>328</v>
      </c>
    </row>
    <row r="12" spans="1:17" ht="51">
      <c r="A12" s="2">
        <v>6</v>
      </c>
      <c r="B12" s="3" t="s">
        <v>1081</v>
      </c>
      <c r="C12" s="3" t="s">
        <v>1033</v>
      </c>
      <c r="D12" s="3" t="s">
        <v>1082</v>
      </c>
      <c r="E12" s="3" t="s">
        <v>1087</v>
      </c>
      <c r="F12" s="3" t="s">
        <v>1038</v>
      </c>
      <c r="G12" s="3" t="s">
        <v>1039</v>
      </c>
      <c r="H12" s="3">
        <v>15616</v>
      </c>
      <c r="I12" s="3" t="s">
        <v>1032</v>
      </c>
      <c r="J12" s="4">
        <v>13.0341</v>
      </c>
      <c r="K12" s="4">
        <v>13.0341</v>
      </c>
      <c r="L12" s="4">
        <v>13.0341</v>
      </c>
      <c r="M12" s="4">
        <v>0</v>
      </c>
      <c r="N12" s="5">
        <v>26.07</v>
      </c>
      <c r="O12" s="5">
        <v>0</v>
      </c>
      <c r="P12" s="3" t="s">
        <v>1076</v>
      </c>
      <c r="Q12" s="8" t="s">
        <v>328</v>
      </c>
    </row>
    <row r="13" spans="1:17" ht="51">
      <c r="A13" s="2">
        <v>7</v>
      </c>
      <c r="B13" s="3" t="s">
        <v>1031</v>
      </c>
      <c r="C13" s="3" t="s">
        <v>1033</v>
      </c>
      <c r="D13" s="3" t="s">
        <v>1034</v>
      </c>
      <c r="E13" s="3" t="s">
        <v>1086</v>
      </c>
      <c r="F13" s="3" t="s">
        <v>1038</v>
      </c>
      <c r="G13" s="3" t="s">
        <v>1039</v>
      </c>
      <c r="H13" s="3">
        <v>15616</v>
      </c>
      <c r="I13" s="3" t="s">
        <v>1035</v>
      </c>
      <c r="J13" s="4">
        <v>17.0003</v>
      </c>
      <c r="K13" s="4">
        <v>17.0003</v>
      </c>
      <c r="L13" s="4">
        <v>17.0003</v>
      </c>
      <c r="M13" s="4">
        <v>0</v>
      </c>
      <c r="N13" s="5">
        <v>34.01</v>
      </c>
      <c r="O13" s="5">
        <v>0</v>
      </c>
      <c r="P13" s="3" t="s">
        <v>1076</v>
      </c>
      <c r="Q13" s="8" t="s">
        <v>328</v>
      </c>
    </row>
    <row r="14" spans="1:17" ht="76.5">
      <c r="A14" s="2">
        <v>8</v>
      </c>
      <c r="B14" s="3" t="s">
        <v>320</v>
      </c>
      <c r="C14" s="3" t="s">
        <v>1077</v>
      </c>
      <c r="D14" s="3" t="s">
        <v>1078</v>
      </c>
      <c r="E14" s="3" t="s">
        <v>1045</v>
      </c>
      <c r="F14" s="3" t="s">
        <v>1043</v>
      </c>
      <c r="G14" s="3" t="s">
        <v>1039</v>
      </c>
      <c r="H14" s="3" t="s">
        <v>1044</v>
      </c>
      <c r="I14" s="3" t="s">
        <v>1032</v>
      </c>
      <c r="J14" s="4">
        <v>67.3</v>
      </c>
      <c r="K14" s="4">
        <v>67.3</v>
      </c>
      <c r="L14" s="4">
        <v>67.3</v>
      </c>
      <c r="M14" s="4">
        <v>0</v>
      </c>
      <c r="N14" s="5">
        <v>134.6</v>
      </c>
      <c r="O14" s="5">
        <v>0</v>
      </c>
      <c r="P14" s="3" t="s">
        <v>1076</v>
      </c>
      <c r="Q14" s="8" t="s">
        <v>233</v>
      </c>
    </row>
    <row r="15" spans="1:17" ht="12.75">
      <c r="A15" s="37"/>
      <c r="B15" s="37"/>
      <c r="C15" s="37"/>
      <c r="D15" s="37"/>
      <c r="E15" s="37"/>
      <c r="F15" s="37"/>
      <c r="G15" s="37"/>
      <c r="H15" s="37"/>
      <c r="I15" s="37"/>
      <c r="J15" s="37"/>
      <c r="K15" s="37"/>
      <c r="L15" s="37"/>
      <c r="M15" s="37"/>
      <c r="N15" s="37"/>
      <c r="O15" s="37"/>
      <c r="P15" s="37"/>
      <c r="Q15" s="37"/>
    </row>
    <row r="17" spans="1:15" ht="12.75">
      <c r="A17" s="16" t="s">
        <v>973</v>
      </c>
      <c r="J17">
        <v>485.3927</v>
      </c>
      <c r="K17">
        <v>485.3927</v>
      </c>
      <c r="L17">
        <v>485.3927</v>
      </c>
      <c r="M17">
        <v>0</v>
      </c>
      <c r="N17" s="38">
        <v>951.17</v>
      </c>
      <c r="O17" s="38">
        <v>0</v>
      </c>
    </row>
    <row r="18" ht="12.75">
      <c r="N18" s="38" t="s">
        <v>1075</v>
      </c>
    </row>
    <row r="19" spans="1:17" ht="13.5" thickBot="1">
      <c r="A19" s="39"/>
      <c r="B19" s="39"/>
      <c r="C19" s="39"/>
      <c r="D19" s="39"/>
      <c r="E19" s="39"/>
      <c r="F19" s="39"/>
      <c r="G19" s="39"/>
      <c r="H19" s="39"/>
      <c r="I19" s="39"/>
      <c r="J19" s="39"/>
      <c r="K19" s="39"/>
      <c r="L19" s="39"/>
      <c r="M19" s="39"/>
      <c r="N19" s="39"/>
      <c r="O19" s="39"/>
      <c r="P19" s="39"/>
      <c r="Q19" s="39"/>
    </row>
    <row r="20" spans="1:17" ht="12.75">
      <c r="A20" s="15"/>
      <c r="B20" s="16" t="s">
        <v>1100</v>
      </c>
      <c r="C20" s="16"/>
      <c r="D20" s="16"/>
      <c r="J20" t="s">
        <v>1097</v>
      </c>
      <c r="K20" t="s">
        <v>1098</v>
      </c>
      <c r="L20" t="s">
        <v>1094</v>
      </c>
      <c r="M20" t="s">
        <v>1094</v>
      </c>
      <c r="N20" t="s">
        <v>1056</v>
      </c>
      <c r="O20" t="s">
        <v>1056</v>
      </c>
      <c r="Q20" s="18" t="s">
        <v>1099</v>
      </c>
    </row>
    <row r="21" spans="1:17" ht="12.75">
      <c r="A21" s="15"/>
      <c r="B21" t="s">
        <v>321</v>
      </c>
      <c r="J21" t="s">
        <v>1092</v>
      </c>
      <c r="K21" t="s">
        <v>1092</v>
      </c>
      <c r="L21" t="s">
        <v>1096</v>
      </c>
      <c r="M21" t="s">
        <v>1095</v>
      </c>
      <c r="N21" t="s">
        <v>1059</v>
      </c>
      <c r="O21" t="s">
        <v>1057</v>
      </c>
      <c r="Q21" s="18"/>
    </row>
    <row r="22" spans="1:17" ht="12.75">
      <c r="A22" s="19"/>
      <c r="B22" s="20"/>
      <c r="C22" s="20"/>
      <c r="D22" s="20"/>
      <c r="E22" s="20"/>
      <c r="F22" s="20"/>
      <c r="G22" s="20"/>
      <c r="H22" s="20"/>
      <c r="I22" s="20"/>
      <c r="J22" s="20"/>
      <c r="K22" s="20"/>
      <c r="L22" s="20"/>
      <c r="M22" s="20"/>
      <c r="N22" s="20"/>
      <c r="O22" s="20"/>
      <c r="P22" s="20"/>
      <c r="Q22" s="21"/>
    </row>
    <row r="23" spans="1:17" ht="76.5">
      <c r="A23" s="2" t="s">
        <v>1101</v>
      </c>
      <c r="B23" s="3" t="s">
        <v>1093</v>
      </c>
      <c r="C23" s="3" t="s">
        <v>1088</v>
      </c>
      <c r="D23" s="3" t="s">
        <v>1090</v>
      </c>
      <c r="E23" s="3" t="s">
        <v>1037</v>
      </c>
      <c r="F23" s="3" t="s">
        <v>1038</v>
      </c>
      <c r="G23" s="3" t="s">
        <v>1039</v>
      </c>
      <c r="H23" s="3">
        <v>15616</v>
      </c>
      <c r="I23" s="3" t="s">
        <v>1032</v>
      </c>
      <c r="J23" s="22">
        <v>8522</v>
      </c>
      <c r="K23" s="22">
        <v>8522</v>
      </c>
      <c r="L23" s="22">
        <v>8522</v>
      </c>
      <c r="M23" s="4">
        <v>0</v>
      </c>
      <c r="N23" s="5">
        <v>8522</v>
      </c>
      <c r="O23" s="5">
        <v>0</v>
      </c>
      <c r="P23" s="3" t="s">
        <v>1076</v>
      </c>
      <c r="Q23" s="8" t="s">
        <v>235</v>
      </c>
    </row>
    <row r="24" spans="1:17" ht="63.75">
      <c r="A24" s="7" t="s">
        <v>1102</v>
      </c>
      <c r="B24" s="3" t="s">
        <v>1052</v>
      </c>
      <c r="C24" s="3" t="s">
        <v>1046</v>
      </c>
      <c r="D24" s="3" t="s">
        <v>1032</v>
      </c>
      <c r="E24" s="3" t="s">
        <v>1053</v>
      </c>
      <c r="F24" s="3" t="s">
        <v>1047</v>
      </c>
      <c r="G24" s="3" t="s">
        <v>1039</v>
      </c>
      <c r="H24" s="3" t="s">
        <v>1048</v>
      </c>
      <c r="I24" s="3" t="s">
        <v>1032</v>
      </c>
      <c r="J24" s="22">
        <v>6367</v>
      </c>
      <c r="K24" s="22">
        <v>6367</v>
      </c>
      <c r="L24" s="4">
        <v>0</v>
      </c>
      <c r="M24" s="23">
        <v>6367</v>
      </c>
      <c r="N24" s="5">
        <v>0</v>
      </c>
      <c r="O24" s="5">
        <v>500</v>
      </c>
      <c r="P24" s="3" t="s">
        <v>1075</v>
      </c>
      <c r="Q24" s="8" t="s">
        <v>966</v>
      </c>
    </row>
    <row r="25" spans="1:17" ht="38.25">
      <c r="A25" s="2" t="s">
        <v>1103</v>
      </c>
      <c r="B25" s="3" t="s">
        <v>1051</v>
      </c>
      <c r="C25" s="3" t="s">
        <v>967</v>
      </c>
      <c r="D25" s="3" t="s">
        <v>968</v>
      </c>
      <c r="E25" s="3" t="s">
        <v>969</v>
      </c>
      <c r="F25" s="3" t="s">
        <v>970</v>
      </c>
      <c r="G25" s="3" t="s">
        <v>1039</v>
      </c>
      <c r="H25" s="3">
        <v>15650</v>
      </c>
      <c r="I25" s="3" t="s">
        <v>971</v>
      </c>
      <c r="J25" s="4">
        <v>66</v>
      </c>
      <c r="K25" s="4">
        <v>66</v>
      </c>
      <c r="L25" s="4">
        <v>0</v>
      </c>
      <c r="M25" s="4">
        <v>0</v>
      </c>
      <c r="N25" s="5">
        <v>0</v>
      </c>
      <c r="O25" s="5">
        <v>0</v>
      </c>
      <c r="P25" s="3" t="s">
        <v>1075</v>
      </c>
      <c r="Q25" s="8" t="s">
        <v>318</v>
      </c>
    </row>
    <row r="26" spans="1:17" ht="12.75">
      <c r="A26" s="40"/>
      <c r="B26" s="37"/>
      <c r="C26" s="37"/>
      <c r="D26" s="37"/>
      <c r="E26" s="37"/>
      <c r="F26" s="37"/>
      <c r="G26" s="37"/>
      <c r="H26" s="37"/>
      <c r="I26" s="37"/>
      <c r="J26" s="37"/>
      <c r="K26" s="37"/>
      <c r="L26" s="37"/>
      <c r="M26" s="37"/>
      <c r="N26" s="37"/>
      <c r="O26" s="37"/>
      <c r="P26" s="37"/>
      <c r="Q26" s="41"/>
    </row>
    <row r="27" spans="1:17" ht="12.75">
      <c r="A27" s="29" t="s">
        <v>974</v>
      </c>
      <c r="J27" s="42">
        <v>14955</v>
      </c>
      <c r="K27" s="42">
        <v>14955</v>
      </c>
      <c r="L27" s="42">
        <v>8522</v>
      </c>
      <c r="M27" s="42">
        <v>6367</v>
      </c>
      <c r="N27" s="38">
        <v>8522</v>
      </c>
      <c r="O27" s="38">
        <v>500</v>
      </c>
      <c r="Q27" s="18"/>
    </row>
    <row r="31" spans="1:15" ht="13.5" thickBot="1">
      <c r="A31" s="16" t="s">
        <v>322</v>
      </c>
      <c r="B31" s="16"/>
      <c r="C31" s="16"/>
      <c r="N31" s="43">
        <v>9473.17</v>
      </c>
      <c r="O31" s="43">
        <v>500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judy</dc:creator>
  <cp:keywords/>
  <dc:description/>
  <cp:lastModifiedBy>K-9</cp:lastModifiedBy>
  <cp:lastPrinted>2007-03-25T23:13:23Z</cp:lastPrinted>
  <dcterms:created xsi:type="dcterms:W3CDTF">2004-08-22T15:46:48Z</dcterms:created>
  <dcterms:modified xsi:type="dcterms:W3CDTF">2007-03-25T23:13:52Z</dcterms:modified>
  <cp:category/>
  <cp:version/>
  <cp:contentType/>
  <cp:contentStatus/>
</cp:coreProperties>
</file>